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kry152\Zamówienia publiczne\2019\TI.2311.27.2019.PR ul. Grunwaldzka\1. Pytania i odpowiedzi\"/>
    </mc:Choice>
  </mc:AlternateContent>
  <bookViews>
    <workbookView xWindow="0" yWindow="0" windowWidth="27570" windowHeight="10860" tabRatio="786" activeTab="3"/>
  </bookViews>
  <sheets>
    <sheet name="str_tyt" sheetId="18" r:id="rId1"/>
    <sheet name="zzk" sheetId="19" r:id="rId2"/>
    <sheet name="1.M.Arch" sheetId="17" r:id="rId3"/>
    <sheet name="2.Dr" sheetId="21" r:id="rId4"/>
    <sheet name="3Elekt" sheetId="10" r:id="rId5"/>
    <sheet name="4, KT" sheetId="22" r:id="rId6"/>
    <sheet name="5. Monit" sheetId="14" r:id="rId7"/>
    <sheet name="6. Nawadn" sheetId="15" r:id="rId8"/>
    <sheet name="7. KD" sheetId="13" r:id="rId9"/>
    <sheet name="8. KS" sheetId="24" r:id="rId10"/>
    <sheet name="9. Gaz" sheetId="7" r:id="rId11"/>
    <sheet name="10. Wod" sheetId="25" r:id="rId12"/>
    <sheet name="11. TEL" sheetId="5" r:id="rId13"/>
    <sheet name="kwota_slownie" sheetId="20" state="hidden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" localSheetId="3">#REF!</definedName>
    <definedName name="_" localSheetId="4">#REF!</definedName>
    <definedName name="_" localSheetId="5">#REF!</definedName>
    <definedName name="_" localSheetId="13">#REF!</definedName>
    <definedName name="_" localSheetId="0">#REF!</definedName>
    <definedName name="_">#REF!</definedName>
    <definedName name="____________C" localSheetId="3">#REF!</definedName>
    <definedName name="____________C" localSheetId="4">#REF!</definedName>
    <definedName name="____________C" localSheetId="5">#REF!</definedName>
    <definedName name="____________C" localSheetId="13">#REF!</definedName>
    <definedName name="____________C" localSheetId="0">#REF!</definedName>
    <definedName name="____________C">#REF!</definedName>
    <definedName name="___________C" localSheetId="3">#REF!</definedName>
    <definedName name="___________C" localSheetId="4">#REF!</definedName>
    <definedName name="___________C" localSheetId="5">#REF!</definedName>
    <definedName name="___________C" localSheetId="13">#REF!</definedName>
    <definedName name="___________C" localSheetId="0">#REF!</definedName>
    <definedName name="___________C">#REF!</definedName>
    <definedName name="__________C" localSheetId="13">#REF!</definedName>
    <definedName name="__________C" localSheetId="0">#REF!</definedName>
    <definedName name="__________C">#REF!</definedName>
    <definedName name="_________C" localSheetId="13">#REF!</definedName>
    <definedName name="_________C" localSheetId="0">#REF!</definedName>
    <definedName name="_________C">#REF!</definedName>
    <definedName name="________C" localSheetId="13">#REF!</definedName>
    <definedName name="________C" localSheetId="0">#REF!</definedName>
    <definedName name="________C">#REF!</definedName>
    <definedName name="_______C" localSheetId="13">#REF!</definedName>
    <definedName name="_______C" localSheetId="0">#REF!</definedName>
    <definedName name="_______C">#REF!</definedName>
    <definedName name="______C" localSheetId="13">#REF!</definedName>
    <definedName name="______C" localSheetId="0">#REF!</definedName>
    <definedName name="______C">#REF!</definedName>
    <definedName name="_____C" localSheetId="13">#REF!</definedName>
    <definedName name="_____C" localSheetId="0">#REF!</definedName>
    <definedName name="_____C">#REF!</definedName>
    <definedName name="_____od1" localSheetId="13">#REF!</definedName>
    <definedName name="_____od1" localSheetId="0">#REF!</definedName>
    <definedName name="_____od1">#REF!</definedName>
    <definedName name="_____od2" localSheetId="13">#REF!</definedName>
    <definedName name="_____od2" localSheetId="0">#REF!</definedName>
    <definedName name="_____od2">#REF!</definedName>
    <definedName name="_____od3" localSheetId="13">#REF!</definedName>
    <definedName name="_____od3" localSheetId="0">#REF!</definedName>
    <definedName name="_____od3">#REF!</definedName>
    <definedName name="_____od4" localSheetId="13">#REF!</definedName>
    <definedName name="_____od4" localSheetId="0">#REF!</definedName>
    <definedName name="_____od4">#REF!</definedName>
    <definedName name="_____ods1" localSheetId="13">#REF!</definedName>
    <definedName name="_____ods1" localSheetId="0">#REF!</definedName>
    <definedName name="_____ods1">#REF!</definedName>
    <definedName name="_____ods2" localSheetId="13">#REF!</definedName>
    <definedName name="_____ods2" localSheetId="0">#REF!</definedName>
    <definedName name="_____ods2">#REF!</definedName>
    <definedName name="_____ods3" localSheetId="13">#REF!</definedName>
    <definedName name="_____ods3" localSheetId="0">#REF!</definedName>
    <definedName name="_____ods3">#REF!</definedName>
    <definedName name="_____ods4" localSheetId="13">#REF!</definedName>
    <definedName name="_____ods4" localSheetId="0">#REF!</definedName>
    <definedName name="_____ods4">#REF!</definedName>
    <definedName name="____C" localSheetId="13">#REF!</definedName>
    <definedName name="____C" localSheetId="0">#REF!</definedName>
    <definedName name="____C">#REF!</definedName>
    <definedName name="____od1" localSheetId="13">#REF!</definedName>
    <definedName name="____od1" localSheetId="0">#REF!</definedName>
    <definedName name="____od1">#REF!</definedName>
    <definedName name="____od2" localSheetId="13">#REF!</definedName>
    <definedName name="____od2" localSheetId="0">#REF!</definedName>
    <definedName name="____od2">#REF!</definedName>
    <definedName name="____od3" localSheetId="13">#REF!</definedName>
    <definedName name="____od3" localSheetId="0">#REF!</definedName>
    <definedName name="____od3">#REF!</definedName>
    <definedName name="____od4" localSheetId="13">#REF!</definedName>
    <definedName name="____od4" localSheetId="0">#REF!</definedName>
    <definedName name="____od4">#REF!</definedName>
    <definedName name="____ods1" localSheetId="13">#REF!</definedName>
    <definedName name="____ods1" localSheetId="0">#REF!</definedName>
    <definedName name="____ods1">#REF!</definedName>
    <definedName name="____ods2" localSheetId="13">#REF!</definedName>
    <definedName name="____ods2" localSheetId="0">#REF!</definedName>
    <definedName name="____ods2">#REF!</definedName>
    <definedName name="____ods3" localSheetId="13">#REF!</definedName>
    <definedName name="____ods3" localSheetId="0">#REF!</definedName>
    <definedName name="____ods3">#REF!</definedName>
    <definedName name="____ods4" localSheetId="13">#REF!</definedName>
    <definedName name="____ods4" localSheetId="0">#REF!</definedName>
    <definedName name="____ods4">#REF!</definedName>
    <definedName name="___C" localSheetId="13">#REF!</definedName>
    <definedName name="___C" localSheetId="0">#REF!</definedName>
    <definedName name="___C">#REF!</definedName>
    <definedName name="___od1" localSheetId="13">#REF!</definedName>
    <definedName name="___od1" localSheetId="0">#REF!</definedName>
    <definedName name="___od1">#REF!</definedName>
    <definedName name="___od2" localSheetId="13">#REF!</definedName>
    <definedName name="___od2" localSheetId="0">#REF!</definedName>
    <definedName name="___od2">#REF!</definedName>
    <definedName name="___od3" localSheetId="13">#REF!</definedName>
    <definedName name="___od3" localSheetId="0">#REF!</definedName>
    <definedName name="___od3">#REF!</definedName>
    <definedName name="___od4" localSheetId="13">#REF!</definedName>
    <definedName name="___od4" localSheetId="0">#REF!</definedName>
    <definedName name="___od4">#REF!</definedName>
    <definedName name="___ods1" localSheetId="13">#REF!</definedName>
    <definedName name="___ods1" localSheetId="0">#REF!</definedName>
    <definedName name="___ods1">#REF!</definedName>
    <definedName name="___ods2" localSheetId="13">#REF!</definedName>
    <definedName name="___ods2" localSheetId="0">#REF!</definedName>
    <definedName name="___ods2">#REF!</definedName>
    <definedName name="___ods3" localSheetId="13">#REF!</definedName>
    <definedName name="___ods3" localSheetId="0">#REF!</definedName>
    <definedName name="___ods3">#REF!</definedName>
    <definedName name="___ods4" localSheetId="13">#REF!</definedName>
    <definedName name="___ods4" localSheetId="0">#REF!</definedName>
    <definedName name="___ods4">#REF!</definedName>
    <definedName name="__C" localSheetId="13">#REF!</definedName>
    <definedName name="__C" localSheetId="0">#REF!</definedName>
    <definedName name="__C">#REF!</definedName>
    <definedName name="__od1" localSheetId="13">#REF!</definedName>
    <definedName name="__od1" localSheetId="0">#REF!</definedName>
    <definedName name="__od1">#REF!</definedName>
    <definedName name="__od2" localSheetId="13">#REF!</definedName>
    <definedName name="__od2" localSheetId="0">#REF!</definedName>
    <definedName name="__od2">#REF!</definedName>
    <definedName name="__od3" localSheetId="13">#REF!</definedName>
    <definedName name="__od3" localSheetId="0">#REF!</definedName>
    <definedName name="__od3">#REF!</definedName>
    <definedName name="__od4" localSheetId="13">#REF!</definedName>
    <definedName name="__od4" localSheetId="0">#REF!</definedName>
    <definedName name="__od4">#REF!</definedName>
    <definedName name="__ods1" localSheetId="13">#REF!</definedName>
    <definedName name="__ods1" localSheetId="0">#REF!</definedName>
    <definedName name="__ods1">#REF!</definedName>
    <definedName name="__ods2" localSheetId="13">#REF!</definedName>
    <definedName name="__ods2" localSheetId="0">#REF!</definedName>
    <definedName name="__ods2">#REF!</definedName>
    <definedName name="__ods3" localSheetId="13">#REF!</definedName>
    <definedName name="__ods3" localSheetId="0">#REF!</definedName>
    <definedName name="__ods3">#REF!</definedName>
    <definedName name="__ods4" localSheetId="13">#REF!</definedName>
    <definedName name="__ods4" localSheetId="0">#REF!</definedName>
    <definedName name="__ods4">#REF!</definedName>
    <definedName name="__xlnm.Database">"#REF!"</definedName>
    <definedName name="_1bez_nazwy" localSheetId="2">#REF!</definedName>
    <definedName name="_1bez_nazwy" localSheetId="12">#REF!</definedName>
    <definedName name="_1bez_nazwy" localSheetId="6">#REF!</definedName>
    <definedName name="_1bez_nazwy" localSheetId="7">#REF!</definedName>
    <definedName name="_1bez_nazwy" localSheetId="8">#REF!</definedName>
    <definedName name="_1bez_nazwy" localSheetId="9">#REF!</definedName>
    <definedName name="_1bez_nazwy" localSheetId="10">#REF!</definedName>
    <definedName name="_1bez_nazwy" localSheetId="13">#REF!</definedName>
    <definedName name="_1bez_nazwy" localSheetId="0">#REF!</definedName>
    <definedName name="_1bez_nazwy" localSheetId="1">#REF!</definedName>
    <definedName name="_1bez_nazwy">#REF!</definedName>
    <definedName name="_1Excel_BuiltIn_Print_Area_1_1_1_1_1_1" localSheetId="3">#REF!</definedName>
    <definedName name="_1Excel_BuiltIn_Print_Area_1_1_1_1_1_1" localSheetId="4">#REF!</definedName>
    <definedName name="_1Excel_BuiltIn_Print_Area_1_1_1_1_1_1" localSheetId="5">#REF!</definedName>
    <definedName name="_1Excel_BuiltIn_Print_Area_1_1_1_1_1_1" localSheetId="13">#REF!</definedName>
    <definedName name="_1Excel_BuiltIn_Print_Area_1_1_1_1_1_1" localSheetId="0">#REF!</definedName>
    <definedName name="_1Excel_BuiltIn_Print_Area_1_1_1_1_1_1">#REF!</definedName>
    <definedName name="_1Excel_BuiltIn_Print_Area_3_1" localSheetId="3">#REF!</definedName>
    <definedName name="_1Excel_BuiltIn_Print_Area_3_1" localSheetId="4">#REF!</definedName>
    <definedName name="_1Excel_BuiltIn_Print_Area_3_1" localSheetId="5">#REF!</definedName>
    <definedName name="_1Excel_BuiltIn_Print_Area_3_1" localSheetId="13">#REF!</definedName>
    <definedName name="_1Excel_BuiltIn_Print_Area_3_1" localSheetId="0">#REF!</definedName>
    <definedName name="_1Excel_BuiltIn_Print_Area_3_1">#REF!</definedName>
    <definedName name="_1Excel_BuiltIn_Print_Titles_1_1" localSheetId="13">#REF!</definedName>
    <definedName name="_1Excel_BuiltIn_Print_Titles_1_1" localSheetId="0">#REF!</definedName>
    <definedName name="_1Excel_BuiltIn_Print_Titles_1_1">#REF!</definedName>
    <definedName name="_2Excel_BuiltIn_Print_Area_1_1_1_1_1_1_1" localSheetId="13">#REF!</definedName>
    <definedName name="_2Excel_BuiltIn_Print_Area_1_1_1_1_1_1_1" localSheetId="0">#REF!</definedName>
    <definedName name="_2Excel_BuiltIn_Print_Area_1_1_1_1_1_1_1">#REF!</definedName>
    <definedName name="_C" localSheetId="13">#REF!</definedName>
    <definedName name="_C" localSheetId="0">#REF!</definedName>
    <definedName name="_C">#REF!</definedName>
    <definedName name="_xlnm._FilterDatabase" localSheetId="2" hidden="1">'1.M.Arch'!#REF!</definedName>
    <definedName name="_xlnm._FilterDatabase" localSheetId="11" hidden="1">'10. Wod'!#REF!</definedName>
    <definedName name="_xlnm._FilterDatabase" localSheetId="12" hidden="1">'11. TEL'!$D$1:$D$14</definedName>
    <definedName name="_xlnm._FilterDatabase" localSheetId="3">'2.Dr'!#REF!</definedName>
    <definedName name="_xlnm._FilterDatabase" localSheetId="4">'3Elekt'!#REF!</definedName>
    <definedName name="_xlnm._FilterDatabase" localSheetId="5">'4, KT'!#REF!</definedName>
    <definedName name="_xlnm._FilterDatabase" localSheetId="6" hidden="1">'5. Monit'!$C$1:$C$10</definedName>
    <definedName name="_xlnm._FilterDatabase" localSheetId="7" hidden="1">'6. Nawadn'!$C$3:$C$12</definedName>
    <definedName name="_xlnm._FilterDatabase" localSheetId="8" hidden="1">'7. KD'!#REF!</definedName>
    <definedName name="_xlnm._FilterDatabase" localSheetId="9" hidden="1">'8. KS'!#REF!</definedName>
    <definedName name="_xlnm._FilterDatabase" localSheetId="10" hidden="1">'9. Gaz'!$C$3:$C$88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13" hidden="1">#REF!</definedName>
    <definedName name="_Key1" localSheetId="0" hidden="1">#REF!</definedName>
    <definedName name="_Key1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13" hidden="1">#REF!</definedName>
    <definedName name="_Key2" localSheetId="0" hidden="1">#REF!</definedName>
    <definedName name="_Key2" hidden="1">#REF!</definedName>
    <definedName name="_od1" localSheetId="3">#REF!</definedName>
    <definedName name="_od1" localSheetId="4">#REF!</definedName>
    <definedName name="_od1" localSheetId="5">#REF!</definedName>
    <definedName name="_od1" localSheetId="13">#REF!</definedName>
    <definedName name="_od1" localSheetId="0">#REF!</definedName>
    <definedName name="_od1">#REF!</definedName>
    <definedName name="_od2" localSheetId="13">#REF!</definedName>
    <definedName name="_od2" localSheetId="0">#REF!</definedName>
    <definedName name="_od2">#REF!</definedName>
    <definedName name="_od3" localSheetId="13">#REF!</definedName>
    <definedName name="_od3" localSheetId="0">#REF!</definedName>
    <definedName name="_od3">#REF!</definedName>
    <definedName name="_od4" localSheetId="13">#REF!</definedName>
    <definedName name="_od4" localSheetId="0">#REF!</definedName>
    <definedName name="_od4">#REF!</definedName>
    <definedName name="_ods1" localSheetId="13">#REF!</definedName>
    <definedName name="_ods1" localSheetId="0">#REF!</definedName>
    <definedName name="_ods1">#REF!</definedName>
    <definedName name="_ods2" localSheetId="13">#REF!</definedName>
    <definedName name="_ods2" localSheetId="0">#REF!</definedName>
    <definedName name="_ods2">#REF!</definedName>
    <definedName name="_ods3" localSheetId="13">#REF!</definedName>
    <definedName name="_ods3" localSheetId="0">#REF!</definedName>
    <definedName name="_ods3">#REF!</definedName>
    <definedName name="_ods4" localSheetId="13">#REF!</definedName>
    <definedName name="_ods4" localSheetId="0">#REF!</definedName>
    <definedName name="_ods4">#REF!</definedName>
    <definedName name="_Order1" hidden="1">255</definedName>
    <definedName name="_Order2" hidden="1">255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13" hidden="1">#REF!</definedName>
    <definedName name="_Sort" localSheetId="0" hidden="1">#REF!</definedName>
    <definedName name="_Sort" hidden="1">#REF!</definedName>
    <definedName name="_Toc421942626" localSheetId="0">str_tyt!$A$2</definedName>
    <definedName name="A" localSheetId="2">#REF!</definedName>
    <definedName name="A" localSheetId="11">#REF!</definedName>
    <definedName name="A" localSheetId="3">#REF!</definedName>
    <definedName name="A" localSheetId="4">#REF!</definedName>
    <definedName name="A" localSheetId="5">#REF!</definedName>
    <definedName name="A" localSheetId="13">#REF!</definedName>
    <definedName name="A" localSheetId="0">#REF!</definedName>
    <definedName name="A" localSheetId="1">#REF!</definedName>
    <definedName name="A">#REF!</definedName>
    <definedName name="A." localSheetId="2">#REF!</definedName>
    <definedName name="A." localSheetId="11">#REF!</definedName>
    <definedName name="A." localSheetId="3">#REF!</definedName>
    <definedName name="A." localSheetId="4">#REF!</definedName>
    <definedName name="A." localSheetId="5">#REF!</definedName>
    <definedName name="A." localSheetId="13">#REF!</definedName>
    <definedName name="A." localSheetId="0">#REF!</definedName>
    <definedName name="A." localSheetId="1">#REF!</definedName>
    <definedName name="A.">#REF!</definedName>
    <definedName name="aa">'[1]106.Przepust DK36'!#REF!</definedName>
    <definedName name="aaa" localSheetId="2">#REF!</definedName>
    <definedName name="aaa" localSheetId="11">#REF!</definedName>
    <definedName name="aaa" localSheetId="3">#REF!</definedName>
    <definedName name="aaa" localSheetId="4">#REF!</definedName>
    <definedName name="aaa" localSheetId="5">#REF!</definedName>
    <definedName name="aaa" localSheetId="13">#REF!</definedName>
    <definedName name="aaa" localSheetId="0">#REF!</definedName>
    <definedName name="aaa" localSheetId="1">#REF!</definedName>
    <definedName name="aaa">#REF!</definedName>
    <definedName name="abizol" localSheetId="13">#REF!</definedName>
    <definedName name="abizol" localSheetId="0">#REF!</definedName>
    <definedName name="abizol">#REF!</definedName>
    <definedName name="AKTUALNY_ROK">[2]Pomocniczy!$C$4</definedName>
    <definedName name="ALFA">'[3]Przyczółek prawy'!$B$16</definedName>
    <definedName name="AS" localSheetId="11">#REF!</definedName>
    <definedName name="AS" localSheetId="3">#REF!</definedName>
    <definedName name="AS" localSheetId="4">#REF!</definedName>
    <definedName name="AS" localSheetId="5">#REF!</definedName>
    <definedName name="AS" localSheetId="13">#REF!</definedName>
    <definedName name="AS" localSheetId="0">#REF!</definedName>
    <definedName name="AS">#REF!</definedName>
    <definedName name="b" localSheetId="2">#REF!</definedName>
    <definedName name="b" localSheetId="11">#REF!</definedName>
    <definedName name="b" localSheetId="3">#REF!</definedName>
    <definedName name="b" localSheetId="4">#REF!</definedName>
    <definedName name="b" localSheetId="5">#REF!</definedName>
    <definedName name="b" localSheetId="13">#REF!</definedName>
    <definedName name="b" localSheetId="0">#REF!</definedName>
    <definedName name="b">#REF!</definedName>
    <definedName name="balustrada" localSheetId="13">#REF!</definedName>
    <definedName name="balustrada" localSheetId="0">#REF!</definedName>
    <definedName name="balustrada">#REF!</definedName>
    <definedName name="bariera" localSheetId="13">#REF!</definedName>
    <definedName name="bariera" localSheetId="0">#REF!</definedName>
    <definedName name="bariera">#REF!</definedName>
    <definedName name="barieroporęcz" localSheetId="13">#REF!</definedName>
    <definedName name="barieroporęcz" localSheetId="0">#REF!</definedName>
    <definedName name="barieroporęcz">#REF!</definedName>
    <definedName name="BARL">[3]SUMA!$F$551</definedName>
    <definedName name="BARP">[3]SUMA!$F$552</definedName>
    <definedName name="BARS">[3]SUMA!$F$553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13">#REF!</definedName>
    <definedName name="_xlnm.Database" localSheetId="0">#REF!</definedName>
    <definedName name="_xlnm.Database">#REF!</definedName>
    <definedName name="BBB" localSheetId="3">#REF!</definedName>
    <definedName name="BBB" localSheetId="4">#REF!</definedName>
    <definedName name="BBB" localSheetId="5">#REF!</definedName>
    <definedName name="BBB" localSheetId="13">#REF!</definedName>
    <definedName name="BBB" localSheetId="0">#REF!</definedName>
    <definedName name="BBB">#REF!</definedName>
    <definedName name="BETA">'[3]Filar 1'!$B$12</definedName>
    <definedName name="BG" localSheetId="3">#REF!</definedName>
    <definedName name="BG" localSheetId="4">#REF!</definedName>
    <definedName name="BG" localSheetId="5">#REF!</definedName>
    <definedName name="BG" localSheetId="13">#REF!</definedName>
    <definedName name="BG" localSheetId="0">#REF!</definedName>
    <definedName name="BG">#REF!</definedName>
    <definedName name="BM" localSheetId="3">#REF!</definedName>
    <definedName name="BM" localSheetId="4">#REF!</definedName>
    <definedName name="BM" localSheetId="5">#REF!</definedName>
    <definedName name="BM" localSheetId="13">#REF!</definedName>
    <definedName name="BM" localSheetId="0">#REF!</definedName>
    <definedName name="BM">#REF!</definedName>
    <definedName name="bnsdfbsdifbsd" localSheetId="3">#REF!</definedName>
    <definedName name="bnsdfbsdifbsd" localSheetId="4">#REF!</definedName>
    <definedName name="bnsdfbsdifbsd" localSheetId="5">#REF!</definedName>
    <definedName name="bnsdfbsdifbsd" localSheetId="13">#REF!</definedName>
    <definedName name="bnsdfbsdifbsd" localSheetId="0">#REF!</definedName>
    <definedName name="bnsdfbsdifbsd">#REF!</definedName>
    <definedName name="BuiltIn_Print_Area">"$"</definedName>
    <definedName name="BVB" localSheetId="11">#REF!</definedName>
    <definedName name="BVB" localSheetId="3">#REF!</definedName>
    <definedName name="BVB" localSheetId="4">#REF!</definedName>
    <definedName name="BVB" localSheetId="5">#REF!</definedName>
    <definedName name="BVB" localSheetId="13">#REF!</definedName>
    <definedName name="BVB" localSheetId="0">#REF!</definedName>
    <definedName name="BVB">#REF!</definedName>
    <definedName name="CC" localSheetId="3">#REF!</definedName>
    <definedName name="CC" localSheetId="4">#REF!</definedName>
    <definedName name="CC" localSheetId="5">#REF!</definedName>
    <definedName name="CC" localSheetId="13">#REF!</definedName>
    <definedName name="CC" localSheetId="0">#REF!</definedName>
    <definedName name="CC">#REF!</definedName>
    <definedName name="chudziak" localSheetId="3">#REF!</definedName>
    <definedName name="chudziak" localSheetId="4">#REF!</definedName>
    <definedName name="chudziak" localSheetId="5">#REF!</definedName>
    <definedName name="chudziak" localSheetId="13">#REF!</definedName>
    <definedName name="chudziak" localSheetId="0">#REF!</definedName>
    <definedName name="chudziak">#REF!</definedName>
    <definedName name="co">#REF!</definedName>
    <definedName name="cv" localSheetId="11">#REF!</definedName>
    <definedName name="cv" localSheetId="13">#REF!</definedName>
    <definedName name="cv" localSheetId="0">#REF!</definedName>
    <definedName name="cv">#REF!</definedName>
    <definedName name="CVB" localSheetId="11">#REF!</definedName>
    <definedName name="CVB" localSheetId="13">#REF!</definedName>
    <definedName name="CVB" localSheetId="0">#REF!</definedName>
    <definedName name="CVB">#REF!</definedName>
    <definedName name="cvcvc" localSheetId="11">#REF!</definedName>
    <definedName name="cvcvc" localSheetId="13">#REF!</definedName>
    <definedName name="cvcvc" localSheetId="0">#REF!</definedName>
    <definedName name="cvcvc">#REF!</definedName>
    <definedName name="d" localSheetId="11">#REF!</definedName>
    <definedName name="d" localSheetId="13">#REF!</definedName>
    <definedName name="d" localSheetId="0">#REF!</definedName>
    <definedName name="d">#REF!</definedName>
    <definedName name="dane" localSheetId="2">#REF!</definedName>
    <definedName name="dane" localSheetId="11">#REF!</definedName>
    <definedName name="dane" localSheetId="3">#REF!</definedName>
    <definedName name="dane" localSheetId="4">#REF!</definedName>
    <definedName name="dane" localSheetId="5">#REF!</definedName>
    <definedName name="dane" localSheetId="13">#REF!</definedName>
    <definedName name="dane" localSheetId="0">#REF!</definedName>
    <definedName name="dane" localSheetId="1">#REF!</definedName>
    <definedName name="dane">#REF!</definedName>
    <definedName name="dane." localSheetId="2">#REF!</definedName>
    <definedName name="dane." localSheetId="11">#REF!</definedName>
    <definedName name="dane." localSheetId="3">#REF!</definedName>
    <definedName name="dane." localSheetId="4">#REF!</definedName>
    <definedName name="dane." localSheetId="5">#REF!</definedName>
    <definedName name="dane." localSheetId="13">#REF!</definedName>
    <definedName name="dane." localSheetId="0">#REF!</definedName>
    <definedName name="dane." localSheetId="1">#REF!</definedName>
    <definedName name="dane.">#REF!</definedName>
    <definedName name="DD" localSheetId="13">#REF!</definedName>
    <definedName name="DD" localSheetId="0">#REF!</definedName>
    <definedName name="DD">#REF!</definedName>
    <definedName name="ddd" localSheetId="13">#REF!</definedName>
    <definedName name="ddd" localSheetId="0">#REF!</definedName>
    <definedName name="ddd">#REF!</definedName>
    <definedName name="dddddddddddddddddddddd" localSheetId="13">#REF!</definedName>
    <definedName name="dddddddddddddddddddddd" localSheetId="0">#REF!</definedName>
    <definedName name="dddddddddddddddddddddd">#REF!</definedName>
    <definedName name="dddff" localSheetId="13">#REF!</definedName>
    <definedName name="dddff" localSheetId="0">#REF!</definedName>
    <definedName name="dddff">#REF!</definedName>
    <definedName name="dddg6666" localSheetId="13">#REF!</definedName>
    <definedName name="dddg6666" localSheetId="0">#REF!</definedName>
    <definedName name="dddg6666">#REF!</definedName>
    <definedName name="df" localSheetId="11">#REF!</definedName>
    <definedName name="df" localSheetId="13">#REF!</definedName>
    <definedName name="df" localSheetId="0">#REF!</definedName>
    <definedName name="df">#REF!</definedName>
    <definedName name="dffgfdf666" localSheetId="13">#REF!</definedName>
    <definedName name="dffgfdf666" localSheetId="0">#REF!</definedName>
    <definedName name="dffgfdf666">#REF!</definedName>
    <definedName name="dfg" localSheetId="11">#REF!</definedName>
    <definedName name="dfg" localSheetId="13">#REF!</definedName>
    <definedName name="dfg" localSheetId="0">#REF!</definedName>
    <definedName name="dfg">#REF!</definedName>
    <definedName name="dg" localSheetId="11">#REF!</definedName>
    <definedName name="dg" localSheetId="13">#REF!</definedName>
    <definedName name="dg" localSheetId="0">#REF!</definedName>
    <definedName name="dg">#REF!</definedName>
    <definedName name="dgh" localSheetId="11">#REF!</definedName>
    <definedName name="dgh" localSheetId="13">#REF!</definedName>
    <definedName name="dgh" localSheetId="0">#REF!</definedName>
    <definedName name="dgh">#REF!</definedName>
    <definedName name="dkdkkdk" localSheetId="13">#REF!</definedName>
    <definedName name="dkdkkdk" localSheetId="0">#REF!</definedName>
    <definedName name="dkdkkdk">#REF!</definedName>
    <definedName name="DŁ2">[3]Ogólne!$E$18</definedName>
    <definedName name="DŁ3">[3]Ogólne!$E$19</definedName>
    <definedName name="DŁP">[3]Ogólne!$E$29</definedName>
    <definedName name="DŁPL">[3]Ogólne!$E$27</definedName>
    <definedName name="DŁPP">[3]Ogólne!$E$28</definedName>
    <definedName name="DŁROWU">[3]Ogólne!$E$66</definedName>
    <definedName name="DŁSĄCZ">[3]Ogólne!$E$49</definedName>
    <definedName name="do_łożysk" localSheetId="3">#REF!</definedName>
    <definedName name="do_łożysk" localSheetId="4">#REF!</definedName>
    <definedName name="do_łożysk" localSheetId="5">#REF!</definedName>
    <definedName name="do_łożysk" localSheetId="13">#REF!</definedName>
    <definedName name="do_łożysk" localSheetId="0">#REF!</definedName>
    <definedName name="do_łożysk">#REF!</definedName>
    <definedName name="Do_mb_pala" localSheetId="3">#REF!</definedName>
    <definedName name="Do_mb_pala" localSheetId="4">#REF!</definedName>
    <definedName name="Do_mb_pala" localSheetId="5">#REF!</definedName>
    <definedName name="Do_mb_pala" localSheetId="13">#REF!</definedName>
    <definedName name="Do_mb_pala" localSheetId="0">#REF!</definedName>
    <definedName name="Do_mb_pala">#REF!</definedName>
    <definedName name="DODIZOL">[3]Ogólne!$E$60</definedName>
    <definedName name="dokumentacja" localSheetId="3">#REF!</definedName>
    <definedName name="dokumentacja" localSheetId="4">#REF!</definedName>
    <definedName name="dokumentacja" localSheetId="5">#REF!</definedName>
    <definedName name="dokumentacja" localSheetId="13">#REF!</definedName>
    <definedName name="dokumentacja" localSheetId="0">#REF!</definedName>
    <definedName name="dokumentacja">#REF!</definedName>
    <definedName name="dołożysk" localSheetId="3">#REF!</definedName>
    <definedName name="dołożysk" localSheetId="4">#REF!</definedName>
    <definedName name="dołożysk" localSheetId="5">#REF!</definedName>
    <definedName name="dołożysk" localSheetId="13">#REF!</definedName>
    <definedName name="dołożysk" localSheetId="0">#REF!</definedName>
    <definedName name="dołożysk">#REF!</definedName>
    <definedName name="dostali" localSheetId="3">#REF!</definedName>
    <definedName name="dostali" localSheetId="4">#REF!</definedName>
    <definedName name="dostali" localSheetId="5">#REF!</definedName>
    <definedName name="dostali" localSheetId="13">#REF!</definedName>
    <definedName name="dostali" localSheetId="0">#REF!</definedName>
    <definedName name="dostali">#REF!</definedName>
    <definedName name="dr" localSheetId="11">#REF!</definedName>
    <definedName name="dr" localSheetId="13">#REF!</definedName>
    <definedName name="dr" localSheetId="0">#REF!</definedName>
    <definedName name="dr">#REF!</definedName>
    <definedName name="dren_podłużny" localSheetId="13">#REF!</definedName>
    <definedName name="dren_podłużny" localSheetId="0">#REF!</definedName>
    <definedName name="dren_podłużny">#REF!</definedName>
    <definedName name="DRENAZPRZED">[3]Ogólne!$E$72</definedName>
    <definedName name="DRENAZPRZYDYLATACJACH">[3]Ogólne!$E$71</definedName>
    <definedName name="DRENAZSPINKI">[3]Ogólne!$E$75</definedName>
    <definedName name="DRENAZZA">[3]Ogólne!$E$73</definedName>
    <definedName name="drenpłyty" localSheetId="3">#REF!</definedName>
    <definedName name="drenpłyty" localSheetId="4">#REF!</definedName>
    <definedName name="drenpłyty" localSheetId="5">#REF!</definedName>
    <definedName name="drenpłyty" localSheetId="13">#REF!</definedName>
    <definedName name="drenpłyty" localSheetId="0">#REF!</definedName>
    <definedName name="drenpłyty">#REF!</definedName>
    <definedName name="drenprzyczółka" localSheetId="3">#REF!</definedName>
    <definedName name="drenprzyczółka" localSheetId="4">#REF!</definedName>
    <definedName name="drenprzyczółka" localSheetId="5">#REF!</definedName>
    <definedName name="drenprzyczółka" localSheetId="13">#REF!</definedName>
    <definedName name="drenprzyczółka" localSheetId="0">#REF!</definedName>
    <definedName name="drenprzyczółka">#REF!</definedName>
    <definedName name="drf" localSheetId="11">#REF!</definedName>
    <definedName name="drf" localSheetId="3">#REF!</definedName>
    <definedName name="drf" localSheetId="4">#REF!</definedName>
    <definedName name="drf" localSheetId="5">#REF!</definedName>
    <definedName name="drf" localSheetId="13">#REF!</definedName>
    <definedName name="drf" localSheetId="0">#REF!</definedName>
    <definedName name="drf">#REF!</definedName>
    <definedName name="dsgdgd" localSheetId="13">#REF!</definedName>
    <definedName name="dsgdgd" localSheetId="0">#REF!</definedName>
    <definedName name="dsgdgd">#REF!</definedName>
    <definedName name="dsgf" localSheetId="11">#REF!</definedName>
    <definedName name="dsgf" localSheetId="13">#REF!</definedName>
    <definedName name="dsgf" localSheetId="0">#REF!</definedName>
    <definedName name="dsgf">#REF!</definedName>
    <definedName name="DSGL">'[3]Przyczółek prawy'!$B$3</definedName>
    <definedName name="DSGP">'[3]Przyczółek prawy'!$H$3</definedName>
    <definedName name="DSPIN">[3]Ogólne!$E$77</definedName>
    <definedName name="dt" localSheetId="11">#REF!</definedName>
    <definedName name="dt" localSheetId="3">#REF!</definedName>
    <definedName name="dt" localSheetId="4">#REF!</definedName>
    <definedName name="dt" localSheetId="5">#REF!</definedName>
    <definedName name="dt" localSheetId="13">#REF!</definedName>
    <definedName name="dt" localSheetId="0">#REF!</definedName>
    <definedName name="dt">#REF!</definedName>
    <definedName name="dylatacja_bitumiczna" localSheetId="3">#REF!</definedName>
    <definedName name="dylatacja_bitumiczna" localSheetId="4">#REF!</definedName>
    <definedName name="dylatacja_bitumiczna" localSheetId="5">#REF!</definedName>
    <definedName name="dylatacja_bitumiczna" localSheetId="13">#REF!</definedName>
    <definedName name="dylatacja_bitumiczna" localSheetId="0">#REF!</definedName>
    <definedName name="dylatacja_bitumiczna">#REF!</definedName>
    <definedName name="dylatacja_pionowa" localSheetId="3">#REF!</definedName>
    <definedName name="dylatacja_pionowa" localSheetId="4">#REF!</definedName>
    <definedName name="dylatacja_pionowa" localSheetId="5">#REF!</definedName>
    <definedName name="dylatacja_pionowa" localSheetId="13">#REF!</definedName>
    <definedName name="dylatacja_pionowa" localSheetId="0">#REF!</definedName>
    <definedName name="dylatacja_pionowa">#REF!</definedName>
    <definedName name="dz" localSheetId="11">#REF!</definedName>
    <definedName name="dz" localSheetId="13">#REF!</definedName>
    <definedName name="dz" localSheetId="0">#REF!</definedName>
    <definedName name="dz">#REF!</definedName>
    <definedName name="dzg" localSheetId="11">#REF!</definedName>
    <definedName name="dzg" localSheetId="13">#REF!</definedName>
    <definedName name="dzg" localSheetId="0">#REF!</definedName>
    <definedName name="dzg">#REF!</definedName>
    <definedName name="ear" localSheetId="11">#REF!</definedName>
    <definedName name="ear" localSheetId="13">#REF!</definedName>
    <definedName name="ear" localSheetId="0">#REF!</definedName>
    <definedName name="ear">#REF!</definedName>
    <definedName name="EE" localSheetId="13">#REF!</definedName>
    <definedName name="EE" localSheetId="0">#REF!</definedName>
    <definedName name="EE">#REF!</definedName>
    <definedName name="eeeeeeeeeeee" localSheetId="13">#REF!</definedName>
    <definedName name="eeeeeeeeeeee" localSheetId="0">#REF!</definedName>
    <definedName name="eeeeeeeeeeee">#REF!</definedName>
    <definedName name="ElementRobót">'[4]03cz1'!#REF!</definedName>
    <definedName name="ElementRobót2">'[5]Tabela elementów'!#REF!</definedName>
    <definedName name="EP" localSheetId="3">#REF!</definedName>
    <definedName name="EP" localSheetId="4">#REF!</definedName>
    <definedName name="EP" localSheetId="5">#REF!</definedName>
    <definedName name="EP" localSheetId="13">#REF!</definedName>
    <definedName name="EP" localSheetId="0">#REF!</definedName>
    <definedName name="EP">#REF!</definedName>
    <definedName name="epoxydowa" localSheetId="3">#REF!</definedName>
    <definedName name="epoxydowa" localSheetId="4">#REF!</definedName>
    <definedName name="epoxydowa" localSheetId="5">#REF!</definedName>
    <definedName name="epoxydowa" localSheetId="13">#REF!</definedName>
    <definedName name="epoxydowa" localSheetId="0">#REF!</definedName>
    <definedName name="epoxydowa">#REF!</definedName>
    <definedName name="eqrt" localSheetId="11">#REF!</definedName>
    <definedName name="eqrt" localSheetId="3">#REF!</definedName>
    <definedName name="eqrt" localSheetId="4">#REF!</definedName>
    <definedName name="eqrt" localSheetId="5">#REF!</definedName>
    <definedName name="eqrt" localSheetId="13">#REF!</definedName>
    <definedName name="eqrt" localSheetId="0">#REF!</definedName>
    <definedName name="eqrt">#REF!</definedName>
    <definedName name="eqwrqwerrew44423" localSheetId="13">#REF!</definedName>
    <definedName name="eqwrqwerrew44423" localSheetId="0">#REF!</definedName>
    <definedName name="eqwrqwerrew44423">#REF!</definedName>
    <definedName name="erg" localSheetId="11">#REF!</definedName>
    <definedName name="erg" localSheetId="13">#REF!</definedName>
    <definedName name="erg" localSheetId="0">#REF!</definedName>
    <definedName name="erg">#REF!</definedName>
    <definedName name="erytryerye4332" localSheetId="13">#REF!</definedName>
    <definedName name="erytryerye4332" localSheetId="0">#REF!</definedName>
    <definedName name="erytryerye4332">#REF!</definedName>
    <definedName name="eur">[6]D2_odc_I!#REF!</definedName>
    <definedName name="europodwykonawcy" localSheetId="3">#REF!</definedName>
    <definedName name="europodwykonawcy" localSheetId="4">#REF!</definedName>
    <definedName name="europodwykonawcy" localSheetId="5">#REF!</definedName>
    <definedName name="europodwykonawcy" localSheetId="13">#REF!</definedName>
    <definedName name="europodwykonawcy" localSheetId="0">#REF!</definedName>
    <definedName name="europodwykonawcy">#REF!</definedName>
    <definedName name="ew" localSheetId="11">#REF!</definedName>
    <definedName name="ew" localSheetId="3">#REF!</definedName>
    <definedName name="ew" localSheetId="4">#REF!</definedName>
    <definedName name="ew" localSheetId="5">#REF!</definedName>
    <definedName name="ew" localSheetId="13">#REF!</definedName>
    <definedName name="ew" localSheetId="0">#REF!</definedName>
    <definedName name="ew">#REF!</definedName>
    <definedName name="excel" localSheetId="3">#REF!</definedName>
    <definedName name="excel" localSheetId="4">#REF!</definedName>
    <definedName name="excel" localSheetId="5">#REF!</definedName>
    <definedName name="excel" localSheetId="13">#REF!</definedName>
    <definedName name="excel" localSheetId="0">#REF!</definedName>
    <definedName name="excel">#REF!</definedName>
    <definedName name="Excel_BuiltIn__FilterDatabase_1" localSheetId="13">#REF!</definedName>
    <definedName name="Excel_BuiltIn__FilterDatabase_1" localSheetId="0">#REF!</definedName>
    <definedName name="Excel_BuiltIn__FilterDatabase_1">#REF!</definedName>
    <definedName name="Excel_BuiltIn__FilterDatabase_19" localSheetId="13">#REF!</definedName>
    <definedName name="Excel_BuiltIn__FilterDatabase_19" localSheetId="0">#REF!</definedName>
    <definedName name="Excel_BuiltIn__FilterDatabase_19">#REF!</definedName>
    <definedName name="Excel_BuiltIn__FilterDatabase_2" localSheetId="13">#REF!</definedName>
    <definedName name="Excel_BuiltIn__FilterDatabase_2" localSheetId="0">#REF!</definedName>
    <definedName name="Excel_BuiltIn__FilterDatabase_2">#REF!</definedName>
    <definedName name="Excel_BuiltIn__FilterDatabase_20" localSheetId="13">#REF!</definedName>
    <definedName name="Excel_BuiltIn__FilterDatabase_20" localSheetId="0">#REF!</definedName>
    <definedName name="Excel_BuiltIn__FilterDatabase_20">#REF!</definedName>
    <definedName name="Excel_BuiltIn__FilterDatabase_21" localSheetId="13">#REF!</definedName>
    <definedName name="Excel_BuiltIn__FilterDatabase_21" localSheetId="0">#REF!</definedName>
    <definedName name="Excel_BuiltIn__FilterDatabase_21">#REF!</definedName>
    <definedName name="Excel_BuiltIn__FilterDatabase_22" localSheetId="13">#REF!</definedName>
    <definedName name="Excel_BuiltIn__FilterDatabase_22" localSheetId="0">#REF!</definedName>
    <definedName name="Excel_BuiltIn__FilterDatabase_22">#REF!</definedName>
    <definedName name="Excel_BuiltIn__FilterDatabase_23" localSheetId="13">#REF!</definedName>
    <definedName name="Excel_BuiltIn__FilterDatabase_23" localSheetId="0">#REF!</definedName>
    <definedName name="Excel_BuiltIn__FilterDatabase_23">#REF!</definedName>
    <definedName name="Excel_BuiltIn__FilterDatabase_24" localSheetId="13">#REF!</definedName>
    <definedName name="Excel_BuiltIn__FilterDatabase_24" localSheetId="0">#REF!</definedName>
    <definedName name="Excel_BuiltIn__FilterDatabase_24">#REF!</definedName>
    <definedName name="Excel_BuiltIn__FilterDatabase_25" localSheetId="13">#REF!</definedName>
    <definedName name="Excel_BuiltIn__FilterDatabase_25" localSheetId="0">#REF!</definedName>
    <definedName name="Excel_BuiltIn__FilterDatabase_25">#REF!</definedName>
    <definedName name="Excel_BuiltIn__FilterDatabase_26" localSheetId="13">#REF!</definedName>
    <definedName name="Excel_BuiltIn__FilterDatabase_26" localSheetId="0">#REF!</definedName>
    <definedName name="Excel_BuiltIn__FilterDatabase_26">#REF!</definedName>
    <definedName name="Excel_BuiltIn__FilterDatabase_27" localSheetId="13">#REF!</definedName>
    <definedName name="Excel_BuiltIn__FilterDatabase_27" localSheetId="0">#REF!</definedName>
    <definedName name="Excel_BuiltIn__FilterDatabase_27">#REF!</definedName>
    <definedName name="Excel_BuiltIn__FilterDatabase_28" localSheetId="13">#REF!</definedName>
    <definedName name="Excel_BuiltIn__FilterDatabase_28" localSheetId="0">#REF!</definedName>
    <definedName name="Excel_BuiltIn__FilterDatabase_28">#REF!</definedName>
    <definedName name="Excel_BuiltIn__FilterDatabase_29" localSheetId="13">#REF!</definedName>
    <definedName name="Excel_BuiltIn__FilterDatabase_29" localSheetId="0">#REF!</definedName>
    <definedName name="Excel_BuiltIn__FilterDatabase_29">#REF!</definedName>
    <definedName name="Excel_BuiltIn__FilterDatabase_3" localSheetId="13">#REF!</definedName>
    <definedName name="Excel_BuiltIn__FilterDatabase_3" localSheetId="0">#REF!</definedName>
    <definedName name="Excel_BuiltIn__FilterDatabase_3">#REF!</definedName>
    <definedName name="Excel_BuiltIn__FilterDatabase_30">'[7]Obiekt nr 3 w km 6_427_80 '!#REF!</definedName>
    <definedName name="Excel_BuiltIn__FilterDatabase_31">'[7]Obiekt nr 4 w km 9_339_09'!#REF!</definedName>
    <definedName name="Excel_BuiltIn__FilterDatabase_32">'[7]Obiekt nr 5 w km 10_005_54 '!#REF!</definedName>
    <definedName name="Excel_BuiltIn__FilterDatabase_33">'[7]Obiekt nr 6 w km 10_836_34 '!#REF!</definedName>
    <definedName name="Excel_BuiltIn__FilterDatabase_34">'[7]Obiekt nr 7 w km 12_622_09 '!#REF!</definedName>
    <definedName name="Excel_BuiltIn__FilterDatabase_35">'[7]Obiekt nr 8 w km 13_161_84 '!#REF!</definedName>
    <definedName name="Excel_BuiltIn__FilterDatabase_36">'[7]Obiekt nr 9 w km 14_149_26 '!#REF!</definedName>
    <definedName name="Excel_BuiltIn__FilterDatabase_37">'[7]Obiekt nr 10 w km 14_460_12 '!#REF!</definedName>
    <definedName name="Excel_BuiltIn__FilterDatabase_38">'[7]Obiekt nr 11 w km 15_081_32 '!#REF!</definedName>
    <definedName name="Excel_BuiltIn__FilterDatabase_4" localSheetId="3">#REF!</definedName>
    <definedName name="Excel_BuiltIn__FilterDatabase_4" localSheetId="4">#REF!</definedName>
    <definedName name="Excel_BuiltIn__FilterDatabase_4" localSheetId="5">#REF!</definedName>
    <definedName name="Excel_BuiltIn__FilterDatabase_4" localSheetId="13">#REF!</definedName>
    <definedName name="Excel_BuiltIn__FilterDatabase_4" localSheetId="0">#REF!</definedName>
    <definedName name="Excel_BuiltIn__FilterDatabase_4">#REF!</definedName>
    <definedName name="Excel_BuiltIn_Database" localSheetId="3">#REF!</definedName>
    <definedName name="Excel_BuiltIn_Database" localSheetId="4">#REF!</definedName>
    <definedName name="Excel_BuiltIn_Database" localSheetId="5">#REF!</definedName>
    <definedName name="Excel_BuiltIn_Database" localSheetId="13">#REF!</definedName>
    <definedName name="Excel_BuiltIn_Database" localSheetId="0">#REF!</definedName>
    <definedName name="Excel_BuiltIn_Database">#REF!</definedName>
    <definedName name="Excel_BuiltIn_Print_Area_1" localSheetId="2">#REF!</definedName>
    <definedName name="Excel_BuiltIn_Print_Area_1" localSheetId="11">#REF!</definedName>
    <definedName name="Excel_BuiltIn_Print_Area_1" localSheetId="3">#REF!</definedName>
    <definedName name="Excel_BuiltIn_Print_Area_1" localSheetId="4">#REF!</definedName>
    <definedName name="Excel_BuiltIn_Print_Area_1" localSheetId="5">#REF!</definedName>
    <definedName name="Excel_BuiltIn_Print_Area_1" localSheetId="13">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Excel_BuiltIn_Print_Area_1_1" localSheetId="3">#REF!</definedName>
    <definedName name="Excel_BuiltIn_Print_Area_1_1" localSheetId="4">#REF!</definedName>
    <definedName name="Excel_BuiltIn_Print_Area_1_1" localSheetId="5">#REF!</definedName>
    <definedName name="Excel_BuiltIn_Print_Area_1_1" localSheetId="13">#REF!</definedName>
    <definedName name="Excel_BuiltIn_Print_Area_1_1" localSheetId="0">#REF!</definedName>
    <definedName name="Excel_BuiltIn_Print_Area_1_1">#REF!</definedName>
    <definedName name="Excel_BuiltIn_Print_Area_1_1_1" localSheetId="3">#REF!</definedName>
    <definedName name="Excel_BuiltIn_Print_Area_1_1_1" localSheetId="4">#REF!</definedName>
    <definedName name="Excel_BuiltIn_Print_Area_1_1_1" localSheetId="5">#REF!</definedName>
    <definedName name="Excel_BuiltIn_Print_Area_1_1_1" localSheetId="13">#REF!</definedName>
    <definedName name="Excel_BuiltIn_Print_Area_1_1_1" localSheetId="0">#REF!</definedName>
    <definedName name="Excel_BuiltIn_Print_Area_1_1_1">#REF!</definedName>
    <definedName name="Excel_BuiltIn_Print_Area_1_1_1_1" localSheetId="13">#REF!</definedName>
    <definedName name="Excel_BuiltIn_Print_Area_1_1_1_1" localSheetId="0">#REF!</definedName>
    <definedName name="Excel_BuiltIn_Print_Area_1_1_1_1">#REF!</definedName>
    <definedName name="Excel_BuiltIn_Print_Area_1_1_1_1_1" localSheetId="3">#REF!</definedName>
    <definedName name="Excel_BuiltIn_Print_Area_1_1_1_1_1" localSheetId="4">#REF!</definedName>
    <definedName name="Excel_BuiltIn_Print_Area_1_1_1_1_1" localSheetId="5">#REF!</definedName>
    <definedName name="Excel_BuiltIn_Print_Area_1_1_1_1_1" localSheetId="13">#REF!</definedName>
    <definedName name="Excel_BuiltIn_Print_Area_1_1_1_1_1" localSheetId="0">#REF!</definedName>
    <definedName name="Excel_BuiltIn_Print_Area_1_1_1_1_1">#REF!</definedName>
    <definedName name="Excel_BuiltIn_Print_Area_1_1_1_1_1_1" localSheetId="3">#REF!</definedName>
    <definedName name="Excel_BuiltIn_Print_Area_1_1_1_1_1_1" localSheetId="4">#REF!</definedName>
    <definedName name="Excel_BuiltIn_Print_Area_1_1_1_1_1_1" localSheetId="5">#REF!</definedName>
    <definedName name="Excel_BuiltIn_Print_Area_1_1_1_1_1_1" localSheetId="13">#REF!</definedName>
    <definedName name="Excel_BuiltIn_Print_Area_1_1_1_1_1_1" localSheetId="0">#REF!</definedName>
    <definedName name="Excel_BuiltIn_Print_Area_1_1_1_1_1_1">#REF!</definedName>
    <definedName name="Excel_BuiltIn_Print_Area_1_1_1_1_1_1_1" localSheetId="3">#REF!</definedName>
    <definedName name="Excel_BuiltIn_Print_Area_1_1_1_1_1_1_1" localSheetId="4">#REF!</definedName>
    <definedName name="Excel_BuiltIn_Print_Area_1_1_1_1_1_1_1" localSheetId="5">#REF!</definedName>
    <definedName name="Excel_BuiltIn_Print_Area_1_1_1_1_1_1_1" localSheetId="13">#REF!</definedName>
    <definedName name="Excel_BuiltIn_Print_Area_1_1_1_1_1_1_1" localSheetId="0">#REF!</definedName>
    <definedName name="Excel_BuiltIn_Print_Area_1_1_1_1_1_1_1">#REF!</definedName>
    <definedName name="Excel_BuiltIn_Print_Area_1_1_1_1_1_1_1_1" localSheetId="3">#REF!</definedName>
    <definedName name="Excel_BuiltIn_Print_Area_1_1_1_1_1_1_1_1" localSheetId="4">#REF!</definedName>
    <definedName name="Excel_BuiltIn_Print_Area_1_1_1_1_1_1_1_1" localSheetId="5">#REF!</definedName>
    <definedName name="Excel_BuiltIn_Print_Area_1_1_1_1_1_1_1_1" localSheetId="13">#REF!</definedName>
    <definedName name="Excel_BuiltIn_Print_Area_1_1_1_1_1_1_1_1" localSheetId="0">#REF!</definedName>
    <definedName name="Excel_BuiltIn_Print_Area_1_1_1_1_1_1_1_1">#REF!</definedName>
    <definedName name="Excel_BuiltIn_Print_Area_1_1_1_1_1_1_1_1_1" localSheetId="3">#REF!</definedName>
    <definedName name="Excel_BuiltIn_Print_Area_1_1_1_1_1_1_1_1_1" localSheetId="4">#REF!</definedName>
    <definedName name="Excel_BuiltIn_Print_Area_1_1_1_1_1_1_1_1_1" localSheetId="5">#REF!</definedName>
    <definedName name="Excel_BuiltIn_Print_Area_1_1_1_1_1_1_1_1_1" localSheetId="13">#REF!</definedName>
    <definedName name="Excel_BuiltIn_Print_Area_1_1_1_1_1_1_1_1_1" localSheetId="0">#REF!</definedName>
    <definedName name="Excel_BuiltIn_Print_Area_1_1_1_1_1_1_1_1_1">#REF!</definedName>
    <definedName name="Excel_BuiltIn_Print_Area_1_1_1_1_1_1_1_1_1_1" localSheetId="13">#REF!</definedName>
    <definedName name="Excel_BuiltIn_Print_Area_1_1_1_1_1_1_1_1_1_1" localSheetId="0">#REF!</definedName>
    <definedName name="Excel_BuiltIn_Print_Area_1_1_1_1_1_1_1_1_1_1">#REF!</definedName>
    <definedName name="Excel_BuiltIn_Print_Area_1_1_1_1_1_1_1_1_1_1_1" localSheetId="3">#REF!</definedName>
    <definedName name="Excel_BuiltIn_Print_Area_1_1_1_1_1_1_1_1_1_1_1" localSheetId="4">#REF!</definedName>
    <definedName name="Excel_BuiltIn_Print_Area_1_1_1_1_1_1_1_1_1_1_1" localSheetId="5">#REF!</definedName>
    <definedName name="Excel_BuiltIn_Print_Area_1_1_1_1_1_1_1_1_1_1_1" localSheetId="13">#REF!</definedName>
    <definedName name="Excel_BuiltIn_Print_Area_1_1_1_1_1_1_1_1_1_1_1" localSheetId="0">#REF!</definedName>
    <definedName name="Excel_BuiltIn_Print_Area_1_1_1_1_1_1_1_1_1_1_1">#REF!</definedName>
    <definedName name="Excel_BuiltIn_Print_Area_1_1_1_1_1_1_1_1_1_1_1_1" localSheetId="3">#REF!</definedName>
    <definedName name="Excel_BuiltIn_Print_Area_1_1_1_1_1_1_1_1_1_1_1_1" localSheetId="4">#REF!</definedName>
    <definedName name="Excel_BuiltIn_Print_Area_1_1_1_1_1_1_1_1_1_1_1_1" localSheetId="5">#REF!</definedName>
    <definedName name="Excel_BuiltIn_Print_Area_1_1_1_1_1_1_1_1_1_1_1_1" localSheetId="13">#REF!</definedName>
    <definedName name="Excel_BuiltIn_Print_Area_1_1_1_1_1_1_1_1_1_1_1_1" localSheetId="0">#REF!</definedName>
    <definedName name="Excel_BuiltIn_Print_Area_1_1_1_1_1_1_1_1_1_1_1_1">#REF!</definedName>
    <definedName name="Excel_BuiltIn_Print_Area_1_1_1_1_1_1_1_1_1_1_1_1_1" localSheetId="13">#REF!</definedName>
    <definedName name="Excel_BuiltIn_Print_Area_1_1_1_1_1_1_1_1_1_1_1_1_1" localSheetId="0">#REF!</definedName>
    <definedName name="Excel_BuiltIn_Print_Area_1_1_1_1_1_1_1_1_1_1_1_1_1">#REF!</definedName>
    <definedName name="Excel_BuiltIn_Print_Area_1_1_1_1_1_1_1_1_1_1_1_1_1_1" localSheetId="3">#REF!</definedName>
    <definedName name="Excel_BuiltIn_Print_Area_1_1_1_1_1_1_1_1_1_1_1_1_1_1" localSheetId="4">#REF!</definedName>
    <definedName name="Excel_BuiltIn_Print_Area_1_1_1_1_1_1_1_1_1_1_1_1_1_1" localSheetId="5">#REF!</definedName>
    <definedName name="Excel_BuiltIn_Print_Area_1_1_1_1_1_1_1_1_1_1_1_1_1_1" localSheetId="13">#REF!</definedName>
    <definedName name="Excel_BuiltIn_Print_Area_1_1_1_1_1_1_1_1_1_1_1_1_1_1" localSheetId="0">#REF!</definedName>
    <definedName name="Excel_BuiltIn_Print_Area_1_1_1_1_1_1_1_1_1_1_1_1_1_1">#REF!</definedName>
    <definedName name="Excel_BuiltIn_Print_Area_1_1_1_1_1_1_1_1_1_1_1_1_1_1_1" localSheetId="3">#REF!</definedName>
    <definedName name="Excel_BuiltIn_Print_Area_1_1_1_1_1_1_1_1_1_1_1_1_1_1_1" localSheetId="4">#REF!</definedName>
    <definedName name="Excel_BuiltIn_Print_Area_1_1_1_1_1_1_1_1_1_1_1_1_1_1_1" localSheetId="5">#REF!</definedName>
    <definedName name="Excel_BuiltIn_Print_Area_1_1_1_1_1_1_1_1_1_1_1_1_1_1_1" localSheetId="13">#REF!</definedName>
    <definedName name="Excel_BuiltIn_Print_Area_1_1_1_1_1_1_1_1_1_1_1_1_1_1_1" localSheetId="0">#REF!</definedName>
    <definedName name="Excel_BuiltIn_Print_Area_1_1_1_1_1_1_1_1_1_1_1_1_1_1_1">#REF!</definedName>
    <definedName name="Excel_BuiltIn_Print_Area_1_1_1_1_1_1_1_1_1_1_1_1_1_1_1_1" localSheetId="3">#REF!</definedName>
    <definedName name="Excel_BuiltIn_Print_Area_1_1_1_1_1_1_1_1_1_1_1_1_1_1_1_1" localSheetId="4">#REF!</definedName>
    <definedName name="Excel_BuiltIn_Print_Area_1_1_1_1_1_1_1_1_1_1_1_1_1_1_1_1" localSheetId="5">#REF!</definedName>
    <definedName name="Excel_BuiltIn_Print_Area_1_1_1_1_1_1_1_1_1_1_1_1_1_1_1_1" localSheetId="13">#REF!</definedName>
    <definedName name="Excel_BuiltIn_Print_Area_1_1_1_1_1_1_1_1_1_1_1_1_1_1_1_1" localSheetId="0">#REF!</definedName>
    <definedName name="Excel_BuiltIn_Print_Area_1_1_1_1_1_1_1_1_1_1_1_1_1_1_1_1">#REF!</definedName>
    <definedName name="Excel_BuiltIn_Print_Area_1_1_1_1_1_1_1_1_1_1_1_1_1_1_1_1_1" localSheetId="3">#REF!</definedName>
    <definedName name="Excel_BuiltIn_Print_Area_1_1_1_1_1_1_1_1_1_1_1_1_1_1_1_1_1" localSheetId="4">#REF!</definedName>
    <definedName name="Excel_BuiltIn_Print_Area_1_1_1_1_1_1_1_1_1_1_1_1_1_1_1_1_1" localSheetId="5">#REF!</definedName>
    <definedName name="Excel_BuiltIn_Print_Area_1_1_1_1_1_1_1_1_1_1_1_1_1_1_1_1_1" localSheetId="13">#REF!</definedName>
    <definedName name="Excel_BuiltIn_Print_Area_1_1_1_1_1_1_1_1_1_1_1_1_1_1_1_1_1" localSheetId="0">#REF!</definedName>
    <definedName name="Excel_BuiltIn_Print_Area_1_1_1_1_1_1_1_1_1_1_1_1_1_1_1_1_1">#REF!</definedName>
    <definedName name="Excel_BuiltIn_Print_Area_1_1_1_1_1_1_1_1_1_1_1_1_1_1_1_1_1_1" localSheetId="3">#REF!</definedName>
    <definedName name="Excel_BuiltIn_Print_Area_1_1_1_1_1_1_1_1_1_1_1_1_1_1_1_1_1_1" localSheetId="4">#REF!</definedName>
    <definedName name="Excel_BuiltIn_Print_Area_1_1_1_1_1_1_1_1_1_1_1_1_1_1_1_1_1_1" localSheetId="5">#REF!</definedName>
    <definedName name="Excel_BuiltIn_Print_Area_1_1_1_1_1_1_1_1_1_1_1_1_1_1_1_1_1_1" localSheetId="13">#REF!</definedName>
    <definedName name="Excel_BuiltIn_Print_Area_1_1_1_1_1_1_1_1_1_1_1_1_1_1_1_1_1_1" localSheetId="0">#REF!</definedName>
    <definedName name="Excel_BuiltIn_Print_Area_1_1_1_1_1_1_1_1_1_1_1_1_1_1_1_1_1_1">#REF!</definedName>
    <definedName name="Excel_BuiltIn_Print_Area_1_1_1_1_1_1_1_1_1_1_1_1_1_1_1_1_1_1_1" localSheetId="3">#REF!</definedName>
    <definedName name="Excel_BuiltIn_Print_Area_1_1_1_1_1_1_1_1_1_1_1_1_1_1_1_1_1_1_1" localSheetId="4">#REF!</definedName>
    <definedName name="Excel_BuiltIn_Print_Area_1_1_1_1_1_1_1_1_1_1_1_1_1_1_1_1_1_1_1" localSheetId="5">#REF!</definedName>
    <definedName name="Excel_BuiltIn_Print_Area_1_1_1_1_1_1_1_1_1_1_1_1_1_1_1_1_1_1_1" localSheetId="13">#REF!</definedName>
    <definedName name="Excel_BuiltIn_Print_Area_1_1_1_1_1_1_1_1_1_1_1_1_1_1_1_1_1_1_1" localSheetId="0">#REF!</definedName>
    <definedName name="Excel_BuiltIn_Print_Area_1_1_1_1_1_1_1_1_1_1_1_1_1_1_1_1_1_1_1">#REF!</definedName>
    <definedName name="Excel_BuiltIn_Print_Area_1_1_1_1_1_1_1_1_1_1_1_1_1_1_1_1_1_1_1_1" localSheetId="3">#REF!</definedName>
    <definedName name="Excel_BuiltIn_Print_Area_1_1_1_1_1_1_1_1_1_1_1_1_1_1_1_1_1_1_1_1" localSheetId="4">#REF!</definedName>
    <definedName name="Excel_BuiltIn_Print_Area_1_1_1_1_1_1_1_1_1_1_1_1_1_1_1_1_1_1_1_1" localSheetId="5">#REF!</definedName>
    <definedName name="Excel_BuiltIn_Print_Area_1_1_1_1_1_1_1_1_1_1_1_1_1_1_1_1_1_1_1_1" localSheetId="13">#REF!</definedName>
    <definedName name="Excel_BuiltIn_Print_Area_1_1_1_1_1_1_1_1_1_1_1_1_1_1_1_1_1_1_1_1" localSheetId="0">#REF!</definedName>
    <definedName name="Excel_BuiltIn_Print_Area_1_1_1_1_1_1_1_1_1_1_1_1_1_1_1_1_1_1_1_1">#REF!</definedName>
    <definedName name="Excel_BuiltIn_Print_Area_1_1_1_1_1_1_1_1_1_1_1_1_1_1_1_1_1_1_1_1_1" localSheetId="3">#REF!</definedName>
    <definedName name="Excel_BuiltIn_Print_Area_1_1_1_1_1_1_1_1_1_1_1_1_1_1_1_1_1_1_1_1_1" localSheetId="4">#REF!</definedName>
    <definedName name="Excel_BuiltIn_Print_Area_1_1_1_1_1_1_1_1_1_1_1_1_1_1_1_1_1_1_1_1_1" localSheetId="5">#REF!</definedName>
    <definedName name="Excel_BuiltIn_Print_Area_1_1_1_1_1_1_1_1_1_1_1_1_1_1_1_1_1_1_1_1_1" localSheetId="13">#REF!</definedName>
    <definedName name="Excel_BuiltIn_Print_Area_1_1_1_1_1_1_1_1_1_1_1_1_1_1_1_1_1_1_1_1_1" localSheetId="0">#REF!</definedName>
    <definedName name="Excel_BuiltIn_Print_Area_1_1_1_1_1_1_1_1_1_1_1_1_1_1_1_1_1_1_1_1_1">#REF!</definedName>
    <definedName name="Excel_BuiltIn_Print_Area_1_1_1_1_1_1_1_1_1_1_1_1_1_1_1_1_1_1_1_1_1_1" localSheetId="3">#REF!</definedName>
    <definedName name="Excel_BuiltIn_Print_Area_1_1_1_1_1_1_1_1_1_1_1_1_1_1_1_1_1_1_1_1_1_1" localSheetId="4">#REF!</definedName>
    <definedName name="Excel_BuiltIn_Print_Area_1_1_1_1_1_1_1_1_1_1_1_1_1_1_1_1_1_1_1_1_1_1" localSheetId="5">#REF!</definedName>
    <definedName name="Excel_BuiltIn_Print_Area_1_1_1_1_1_1_1_1_1_1_1_1_1_1_1_1_1_1_1_1_1_1" localSheetId="13">#REF!</definedName>
    <definedName name="Excel_BuiltIn_Print_Area_1_1_1_1_1_1_1_1_1_1_1_1_1_1_1_1_1_1_1_1_1_1" localSheetId="0">#REF!</definedName>
    <definedName name="Excel_BuiltIn_Print_Area_1_1_1_1_1_1_1_1_1_1_1_1_1_1_1_1_1_1_1_1_1_1">#REF!</definedName>
    <definedName name="Excel_BuiltIn_Print_Area_1_1_1_1_1_1_1_1_1_1_1_1_1_1_1_1_1_1_1_1_1_1_1" localSheetId="3">#REF!</definedName>
    <definedName name="Excel_BuiltIn_Print_Area_1_1_1_1_1_1_1_1_1_1_1_1_1_1_1_1_1_1_1_1_1_1_1" localSheetId="4">#REF!</definedName>
    <definedName name="Excel_BuiltIn_Print_Area_1_1_1_1_1_1_1_1_1_1_1_1_1_1_1_1_1_1_1_1_1_1_1" localSheetId="5">#REF!</definedName>
    <definedName name="Excel_BuiltIn_Print_Area_1_1_1_1_1_1_1_1_1_1_1_1_1_1_1_1_1_1_1_1_1_1_1" localSheetId="13">#REF!</definedName>
    <definedName name="Excel_BuiltIn_Print_Area_1_1_1_1_1_1_1_1_1_1_1_1_1_1_1_1_1_1_1_1_1_1_1" localSheetId="0">#REF!</definedName>
    <definedName name="Excel_BuiltIn_Print_Area_1_1_1_1_1_1_1_1_1_1_1_1_1_1_1_1_1_1_1_1_1_1_1">#REF!</definedName>
    <definedName name="Excel_BuiltIn_Print_Area_1_1_1_1_1_1_1_1_1_1_1_1_1_1_1_1_1_1_1_1_1_1_1_1" localSheetId="3">#REF!</definedName>
    <definedName name="Excel_BuiltIn_Print_Area_1_1_1_1_1_1_1_1_1_1_1_1_1_1_1_1_1_1_1_1_1_1_1_1" localSheetId="4">#REF!</definedName>
    <definedName name="Excel_BuiltIn_Print_Area_1_1_1_1_1_1_1_1_1_1_1_1_1_1_1_1_1_1_1_1_1_1_1_1" localSheetId="5">#REF!</definedName>
    <definedName name="Excel_BuiltIn_Print_Area_1_1_1_1_1_1_1_1_1_1_1_1_1_1_1_1_1_1_1_1_1_1_1_1" localSheetId="13">#REF!</definedName>
    <definedName name="Excel_BuiltIn_Print_Area_1_1_1_1_1_1_1_1_1_1_1_1_1_1_1_1_1_1_1_1_1_1_1_1" localSheetId="0">#REF!</definedName>
    <definedName name="Excel_BuiltIn_Print_Area_1_1_1_1_1_1_1_1_1_1_1_1_1_1_1_1_1_1_1_1_1_1_1_1">#REF!</definedName>
    <definedName name="Excel_BuiltIn_Print_Area_1_1_1_1_1_1_1_1_1_1_1_1_1_1_1_1_1_1_1_1_1_1_1_1_1" localSheetId="3">#REF!</definedName>
    <definedName name="Excel_BuiltIn_Print_Area_1_1_1_1_1_1_1_1_1_1_1_1_1_1_1_1_1_1_1_1_1_1_1_1_1" localSheetId="4">#REF!</definedName>
    <definedName name="Excel_BuiltIn_Print_Area_1_1_1_1_1_1_1_1_1_1_1_1_1_1_1_1_1_1_1_1_1_1_1_1_1" localSheetId="5">#REF!</definedName>
    <definedName name="Excel_BuiltIn_Print_Area_1_1_1_1_1_1_1_1_1_1_1_1_1_1_1_1_1_1_1_1_1_1_1_1_1" localSheetId="13">#REF!</definedName>
    <definedName name="Excel_BuiltIn_Print_Area_1_1_1_1_1_1_1_1_1_1_1_1_1_1_1_1_1_1_1_1_1_1_1_1_1" localSheetId="0">#REF!</definedName>
    <definedName name="Excel_BuiltIn_Print_Area_1_1_1_1_1_1_1_1_1_1_1_1_1_1_1_1_1_1_1_1_1_1_1_1_1">#REF!</definedName>
    <definedName name="Excel_BuiltIn_Print_Area_1_1_1_1_1_1_1_1_1_1_1_1_1_1_1_1_1_1_1_1_1_1_1_1_1_1" localSheetId="2">#REF!,#REF!</definedName>
    <definedName name="Excel_BuiltIn_Print_Area_1_1_1_1_1_1_1_1_1_1_1_1_1_1_1_1_1_1_1_1_1_1_1_1_1_1" localSheetId="12">#REF!,#REF!</definedName>
    <definedName name="Excel_BuiltIn_Print_Area_1_1_1_1_1_1_1_1_1_1_1_1_1_1_1_1_1_1_1_1_1_1_1_1_1_1" localSheetId="3">#REF!</definedName>
    <definedName name="Excel_BuiltIn_Print_Area_1_1_1_1_1_1_1_1_1_1_1_1_1_1_1_1_1_1_1_1_1_1_1_1_1_1" localSheetId="4">#REF!</definedName>
    <definedName name="Excel_BuiltIn_Print_Area_1_1_1_1_1_1_1_1_1_1_1_1_1_1_1_1_1_1_1_1_1_1_1_1_1_1" localSheetId="5">#REF!</definedName>
    <definedName name="Excel_BuiltIn_Print_Area_1_1_1_1_1_1_1_1_1_1_1_1_1_1_1_1_1_1_1_1_1_1_1_1_1_1" localSheetId="6">#REF!,#REF!</definedName>
    <definedName name="Excel_BuiltIn_Print_Area_1_1_1_1_1_1_1_1_1_1_1_1_1_1_1_1_1_1_1_1_1_1_1_1_1_1" localSheetId="7">#REF!,#REF!</definedName>
    <definedName name="Excel_BuiltIn_Print_Area_1_1_1_1_1_1_1_1_1_1_1_1_1_1_1_1_1_1_1_1_1_1_1_1_1_1" localSheetId="8">#REF!,#REF!</definedName>
    <definedName name="Excel_BuiltIn_Print_Area_1_1_1_1_1_1_1_1_1_1_1_1_1_1_1_1_1_1_1_1_1_1_1_1_1_1" localSheetId="9">#REF!,#REF!</definedName>
    <definedName name="Excel_BuiltIn_Print_Area_1_1_1_1_1_1_1_1_1_1_1_1_1_1_1_1_1_1_1_1_1_1_1_1_1_1" localSheetId="10">#REF!,#REF!</definedName>
    <definedName name="Excel_BuiltIn_Print_Area_1_1_1_1_1_1_1_1_1_1_1_1_1_1_1_1_1_1_1_1_1_1_1_1_1_1" localSheetId="13">#REF!,#REF!</definedName>
    <definedName name="Excel_BuiltIn_Print_Area_1_1_1_1_1_1_1_1_1_1_1_1_1_1_1_1_1_1_1_1_1_1_1_1_1_1" localSheetId="0">#REF!,#REF!</definedName>
    <definedName name="Excel_BuiltIn_Print_Area_1_1_1_1_1_1_1_1_1_1_1_1_1_1_1_1_1_1_1_1_1_1_1_1_1_1" localSheetId="1">#REF!,#REF!</definedName>
    <definedName name="Excel_BuiltIn_Print_Area_1_1_1_1_1_1_1_1_1_1_1_1_1_1_1_1_1_1_1_1_1_1_1_1_1_1">#REF!,#REF!</definedName>
    <definedName name="Excel_BuiltIn_Print_Area_1_1_1_1_1_1_1_1_1_1_1_1_1_1_1_1_1_1_1_1_1_1_1_1_1_1_1" localSheetId="2">#REF!,#REF!</definedName>
    <definedName name="Excel_BuiltIn_Print_Area_1_1_1_1_1_1_1_1_1_1_1_1_1_1_1_1_1_1_1_1_1_1_1_1_1_1_1" localSheetId="12">#REF!,#REF!</definedName>
    <definedName name="Excel_BuiltIn_Print_Area_1_1_1_1_1_1_1_1_1_1_1_1_1_1_1_1_1_1_1_1_1_1_1_1_1_1_1" localSheetId="3">#REF!</definedName>
    <definedName name="Excel_BuiltIn_Print_Area_1_1_1_1_1_1_1_1_1_1_1_1_1_1_1_1_1_1_1_1_1_1_1_1_1_1_1" localSheetId="4">#REF!</definedName>
    <definedName name="Excel_BuiltIn_Print_Area_1_1_1_1_1_1_1_1_1_1_1_1_1_1_1_1_1_1_1_1_1_1_1_1_1_1_1" localSheetId="5">#REF!</definedName>
    <definedName name="Excel_BuiltIn_Print_Area_1_1_1_1_1_1_1_1_1_1_1_1_1_1_1_1_1_1_1_1_1_1_1_1_1_1_1" localSheetId="6">#REF!,#REF!</definedName>
    <definedName name="Excel_BuiltIn_Print_Area_1_1_1_1_1_1_1_1_1_1_1_1_1_1_1_1_1_1_1_1_1_1_1_1_1_1_1" localSheetId="7">#REF!,#REF!</definedName>
    <definedName name="Excel_BuiltIn_Print_Area_1_1_1_1_1_1_1_1_1_1_1_1_1_1_1_1_1_1_1_1_1_1_1_1_1_1_1" localSheetId="8">#REF!,#REF!</definedName>
    <definedName name="Excel_BuiltIn_Print_Area_1_1_1_1_1_1_1_1_1_1_1_1_1_1_1_1_1_1_1_1_1_1_1_1_1_1_1" localSheetId="9">#REF!,#REF!</definedName>
    <definedName name="Excel_BuiltIn_Print_Area_1_1_1_1_1_1_1_1_1_1_1_1_1_1_1_1_1_1_1_1_1_1_1_1_1_1_1" localSheetId="10">#REF!,#REF!</definedName>
    <definedName name="Excel_BuiltIn_Print_Area_1_1_1_1_1_1_1_1_1_1_1_1_1_1_1_1_1_1_1_1_1_1_1_1_1_1_1" localSheetId="13">#REF!,#REF!</definedName>
    <definedName name="Excel_BuiltIn_Print_Area_1_1_1_1_1_1_1_1_1_1_1_1_1_1_1_1_1_1_1_1_1_1_1_1_1_1_1" localSheetId="0">#REF!,#REF!</definedName>
    <definedName name="Excel_BuiltIn_Print_Area_1_1_1_1_1_1_1_1_1_1_1_1_1_1_1_1_1_1_1_1_1_1_1_1_1_1_1" localSheetId="1">#REF!,#REF!</definedName>
    <definedName name="Excel_BuiltIn_Print_Area_1_1_1_1_1_1_1_1_1_1_1_1_1_1_1_1_1_1_1_1_1_1_1_1_1_1_1">#REF!,#REF!</definedName>
    <definedName name="Excel_BuiltIn_Print_Area_1_1_1_1_1_1_1_1_1_1_1_1_1_1_1_1_1_1_1_1_1_1_1_1_1_1_1_1" localSheetId="2">#REF!,#REF!</definedName>
    <definedName name="Excel_BuiltIn_Print_Area_1_1_1_1_1_1_1_1_1_1_1_1_1_1_1_1_1_1_1_1_1_1_1_1_1_1_1_1" localSheetId="12">#REF!,#REF!</definedName>
    <definedName name="Excel_BuiltIn_Print_Area_1_1_1_1_1_1_1_1_1_1_1_1_1_1_1_1_1_1_1_1_1_1_1_1_1_1_1_1" localSheetId="3">#REF!</definedName>
    <definedName name="Excel_BuiltIn_Print_Area_1_1_1_1_1_1_1_1_1_1_1_1_1_1_1_1_1_1_1_1_1_1_1_1_1_1_1_1" localSheetId="4">#REF!</definedName>
    <definedName name="Excel_BuiltIn_Print_Area_1_1_1_1_1_1_1_1_1_1_1_1_1_1_1_1_1_1_1_1_1_1_1_1_1_1_1_1" localSheetId="5">#REF!</definedName>
    <definedName name="Excel_BuiltIn_Print_Area_1_1_1_1_1_1_1_1_1_1_1_1_1_1_1_1_1_1_1_1_1_1_1_1_1_1_1_1" localSheetId="6">#REF!,#REF!</definedName>
    <definedName name="Excel_BuiltIn_Print_Area_1_1_1_1_1_1_1_1_1_1_1_1_1_1_1_1_1_1_1_1_1_1_1_1_1_1_1_1" localSheetId="7">#REF!,#REF!</definedName>
    <definedName name="Excel_BuiltIn_Print_Area_1_1_1_1_1_1_1_1_1_1_1_1_1_1_1_1_1_1_1_1_1_1_1_1_1_1_1_1" localSheetId="8">#REF!,#REF!</definedName>
    <definedName name="Excel_BuiltIn_Print_Area_1_1_1_1_1_1_1_1_1_1_1_1_1_1_1_1_1_1_1_1_1_1_1_1_1_1_1_1" localSheetId="9">#REF!,#REF!</definedName>
    <definedName name="Excel_BuiltIn_Print_Area_1_1_1_1_1_1_1_1_1_1_1_1_1_1_1_1_1_1_1_1_1_1_1_1_1_1_1_1" localSheetId="10">#REF!,#REF!</definedName>
    <definedName name="Excel_BuiltIn_Print_Area_1_1_1_1_1_1_1_1_1_1_1_1_1_1_1_1_1_1_1_1_1_1_1_1_1_1_1_1" localSheetId="13">#REF!,#REF!</definedName>
    <definedName name="Excel_BuiltIn_Print_Area_1_1_1_1_1_1_1_1_1_1_1_1_1_1_1_1_1_1_1_1_1_1_1_1_1_1_1_1" localSheetId="0">#REF!,#REF!</definedName>
    <definedName name="Excel_BuiltIn_Print_Area_1_1_1_1_1_1_1_1_1_1_1_1_1_1_1_1_1_1_1_1_1_1_1_1_1_1_1_1" localSheetId="1">#REF!,#REF!</definedName>
    <definedName name="Excel_BuiltIn_Print_Area_1_1_1_1_1_1_1_1_1_1_1_1_1_1_1_1_1_1_1_1_1_1_1_1_1_1_1_1">#REF!,#REF!</definedName>
    <definedName name="Excel_BuiltIn_Print_Area_1_1_1_1_1_1_1_1_1_1_1_1_1_1_1_1_1_1_1_1_1_1_1_1_1_1_1_1_1" localSheetId="3">#REF!</definedName>
    <definedName name="Excel_BuiltIn_Print_Area_1_1_1_1_1_1_1_1_1_1_1_1_1_1_1_1_1_1_1_1_1_1_1_1_1_1_1_1_1" localSheetId="4">#REF!</definedName>
    <definedName name="Excel_BuiltIn_Print_Area_1_1_1_1_1_1_1_1_1_1_1_1_1_1_1_1_1_1_1_1_1_1_1_1_1_1_1_1_1" localSheetId="5">#REF!</definedName>
    <definedName name="Excel_BuiltIn_Print_Area_1_1_1_1_1_1_1_1_1_1_1_1_1_1_1_1_1_1_1_1_1_1_1_1_1_1_1_1_1" localSheetId="13">#REF!</definedName>
    <definedName name="Excel_BuiltIn_Print_Area_1_1_1_1_1_1_1_1_1_1_1_1_1_1_1_1_1_1_1_1_1_1_1_1_1_1_1_1_1" localSheetId="0">#REF!</definedName>
    <definedName name="Excel_BuiltIn_Print_Area_1_1_1_1_1_1_1_1_1_1_1_1_1_1_1_1_1_1_1_1_1_1_1_1_1_1_1_1_1">#REF!</definedName>
    <definedName name="Excel_BuiltIn_Print_Area_1_1_1_1_1_1_1_1_1_1_1_1_1_1_1_1_1_1_1_1_1_1_1_1_1_1_1_1_1_1" localSheetId="3">#REF!</definedName>
    <definedName name="Excel_BuiltIn_Print_Area_1_1_1_1_1_1_1_1_1_1_1_1_1_1_1_1_1_1_1_1_1_1_1_1_1_1_1_1_1_1" localSheetId="4">#REF!</definedName>
    <definedName name="Excel_BuiltIn_Print_Area_1_1_1_1_1_1_1_1_1_1_1_1_1_1_1_1_1_1_1_1_1_1_1_1_1_1_1_1_1_1" localSheetId="5">#REF!</definedName>
    <definedName name="Excel_BuiltIn_Print_Area_1_1_1_1_1_1_1_1_1_1_1_1_1_1_1_1_1_1_1_1_1_1_1_1_1_1_1_1_1_1" localSheetId="13">#REF!</definedName>
    <definedName name="Excel_BuiltIn_Print_Area_1_1_1_1_1_1_1_1_1_1_1_1_1_1_1_1_1_1_1_1_1_1_1_1_1_1_1_1_1_1" localSheetId="0">#REF!</definedName>
    <definedName name="Excel_BuiltIn_Print_Area_1_1_1_1_1_1_1_1_1_1_1_1_1_1_1_1_1_1_1_1_1_1_1_1_1_1_1_1_1_1">#REF!</definedName>
    <definedName name="Excel_BuiltIn_Print_Area_1_1_1_1_1_1_1_1_1_1_1_1_1_1_1_1_1_1_1_1_1_1_1_1_1_1_1_1_1_1_1" localSheetId="2">#REF!</definedName>
    <definedName name="Excel_BuiltIn_Print_Area_1_1_1_1_1_1_1_1_1_1_1_1_1_1_1_1_1_1_1_1_1_1_1_1_1_1_1_1_1_1_1" localSheetId="12">#REF!</definedName>
    <definedName name="Excel_BuiltIn_Print_Area_1_1_1_1_1_1_1_1_1_1_1_1_1_1_1_1_1_1_1_1_1_1_1_1_1_1_1_1_1_1_1" localSheetId="3">(#REF!,#REF!)</definedName>
    <definedName name="Excel_BuiltIn_Print_Area_1_1_1_1_1_1_1_1_1_1_1_1_1_1_1_1_1_1_1_1_1_1_1_1_1_1_1_1_1_1_1" localSheetId="4">(#REF!,#REF!)</definedName>
    <definedName name="Excel_BuiltIn_Print_Area_1_1_1_1_1_1_1_1_1_1_1_1_1_1_1_1_1_1_1_1_1_1_1_1_1_1_1_1_1_1_1" localSheetId="5">(#REF!,#REF!)</definedName>
    <definedName name="Excel_BuiltIn_Print_Area_1_1_1_1_1_1_1_1_1_1_1_1_1_1_1_1_1_1_1_1_1_1_1_1_1_1_1_1_1_1_1" localSheetId="6">#REF!</definedName>
    <definedName name="Excel_BuiltIn_Print_Area_1_1_1_1_1_1_1_1_1_1_1_1_1_1_1_1_1_1_1_1_1_1_1_1_1_1_1_1_1_1_1" localSheetId="7">#REF!</definedName>
    <definedName name="Excel_BuiltIn_Print_Area_1_1_1_1_1_1_1_1_1_1_1_1_1_1_1_1_1_1_1_1_1_1_1_1_1_1_1_1_1_1_1" localSheetId="8">#REF!</definedName>
    <definedName name="Excel_BuiltIn_Print_Area_1_1_1_1_1_1_1_1_1_1_1_1_1_1_1_1_1_1_1_1_1_1_1_1_1_1_1_1_1_1_1" localSheetId="9">#REF!</definedName>
    <definedName name="Excel_BuiltIn_Print_Area_1_1_1_1_1_1_1_1_1_1_1_1_1_1_1_1_1_1_1_1_1_1_1_1_1_1_1_1_1_1_1" localSheetId="10">#REF!</definedName>
    <definedName name="Excel_BuiltIn_Print_Area_1_1_1_1_1_1_1_1_1_1_1_1_1_1_1_1_1_1_1_1_1_1_1_1_1_1_1_1_1_1_1" localSheetId="13">#REF!</definedName>
    <definedName name="Excel_BuiltIn_Print_Area_1_1_1_1_1_1_1_1_1_1_1_1_1_1_1_1_1_1_1_1_1_1_1_1_1_1_1_1_1_1_1" localSheetId="0">#REF!</definedName>
    <definedName name="Excel_BuiltIn_Print_Area_1_1_1_1_1_1_1_1_1_1_1_1_1_1_1_1_1_1_1_1_1_1_1_1_1_1_1_1_1_1_1" localSheetId="1">#REF!</definedName>
    <definedName name="Excel_BuiltIn_Print_Area_1_1_1_1_1_1_1_1_1_1_1_1_1_1_1_1_1_1_1_1_1_1_1_1_1_1_1_1_1_1_1">#REF!</definedName>
    <definedName name="Excel_BuiltIn_Print_Area_1_1_1_1_1_1_1_1_1_1_1_1_1_1_1_1_1_1_1_1_1_1_1_1_1_1_1_1_1_1_1_1" localSheetId="2">#REF!</definedName>
    <definedName name="Excel_BuiltIn_Print_Area_1_1_1_1_1_1_1_1_1_1_1_1_1_1_1_1_1_1_1_1_1_1_1_1_1_1_1_1_1_1_1_1" localSheetId="12">#REF!</definedName>
    <definedName name="Excel_BuiltIn_Print_Area_1_1_1_1_1_1_1_1_1_1_1_1_1_1_1_1_1_1_1_1_1_1_1_1_1_1_1_1_1_1_1_1" localSheetId="3">(#REF!,#REF!)</definedName>
    <definedName name="Excel_BuiltIn_Print_Area_1_1_1_1_1_1_1_1_1_1_1_1_1_1_1_1_1_1_1_1_1_1_1_1_1_1_1_1_1_1_1_1" localSheetId="4">(#REF!,#REF!)</definedName>
    <definedName name="Excel_BuiltIn_Print_Area_1_1_1_1_1_1_1_1_1_1_1_1_1_1_1_1_1_1_1_1_1_1_1_1_1_1_1_1_1_1_1_1" localSheetId="5">(#REF!,#REF!)</definedName>
    <definedName name="Excel_BuiltIn_Print_Area_1_1_1_1_1_1_1_1_1_1_1_1_1_1_1_1_1_1_1_1_1_1_1_1_1_1_1_1_1_1_1_1" localSheetId="6">#REF!</definedName>
    <definedName name="Excel_BuiltIn_Print_Area_1_1_1_1_1_1_1_1_1_1_1_1_1_1_1_1_1_1_1_1_1_1_1_1_1_1_1_1_1_1_1_1" localSheetId="7">#REF!</definedName>
    <definedName name="Excel_BuiltIn_Print_Area_1_1_1_1_1_1_1_1_1_1_1_1_1_1_1_1_1_1_1_1_1_1_1_1_1_1_1_1_1_1_1_1" localSheetId="8">#REF!</definedName>
    <definedName name="Excel_BuiltIn_Print_Area_1_1_1_1_1_1_1_1_1_1_1_1_1_1_1_1_1_1_1_1_1_1_1_1_1_1_1_1_1_1_1_1" localSheetId="9">#REF!</definedName>
    <definedName name="Excel_BuiltIn_Print_Area_1_1_1_1_1_1_1_1_1_1_1_1_1_1_1_1_1_1_1_1_1_1_1_1_1_1_1_1_1_1_1_1" localSheetId="10">#REF!</definedName>
    <definedName name="Excel_BuiltIn_Print_Area_1_1_1_1_1_1_1_1_1_1_1_1_1_1_1_1_1_1_1_1_1_1_1_1_1_1_1_1_1_1_1_1" localSheetId="13">#REF!</definedName>
    <definedName name="Excel_BuiltIn_Print_Area_1_1_1_1_1_1_1_1_1_1_1_1_1_1_1_1_1_1_1_1_1_1_1_1_1_1_1_1_1_1_1_1" localSheetId="0">#REF!</definedName>
    <definedName name="Excel_BuiltIn_Print_Area_1_1_1_1_1_1_1_1_1_1_1_1_1_1_1_1_1_1_1_1_1_1_1_1_1_1_1_1_1_1_1_1" localSheetId="1">#REF!</definedName>
    <definedName name="Excel_BuiltIn_Print_Area_1_1_1_1_1_1_1_1_1_1_1_1_1_1_1_1_1_1_1_1_1_1_1_1_1_1_1_1_1_1_1_1">#REF!</definedName>
    <definedName name="Excel_BuiltIn_Print_Area_1_1_1_1_1_1_1_1_1_1_1_1_1_1_1_1_1_1_1_1_1_1_1_1_1_1_1_1_1_1_1_1_1" localSheetId="2">#REF!</definedName>
    <definedName name="Excel_BuiltIn_Print_Area_1_1_1_1_1_1_1_1_1_1_1_1_1_1_1_1_1_1_1_1_1_1_1_1_1_1_1_1_1_1_1_1_1" localSheetId="12">#REF!</definedName>
    <definedName name="Excel_BuiltIn_Print_Area_1_1_1_1_1_1_1_1_1_1_1_1_1_1_1_1_1_1_1_1_1_1_1_1_1_1_1_1_1_1_1_1_1" localSheetId="3">(#REF!,#REF!)</definedName>
    <definedName name="Excel_BuiltIn_Print_Area_1_1_1_1_1_1_1_1_1_1_1_1_1_1_1_1_1_1_1_1_1_1_1_1_1_1_1_1_1_1_1_1_1" localSheetId="4">(#REF!,#REF!)</definedName>
    <definedName name="Excel_BuiltIn_Print_Area_1_1_1_1_1_1_1_1_1_1_1_1_1_1_1_1_1_1_1_1_1_1_1_1_1_1_1_1_1_1_1_1_1" localSheetId="5">(#REF!,#REF!)</definedName>
    <definedName name="Excel_BuiltIn_Print_Area_1_1_1_1_1_1_1_1_1_1_1_1_1_1_1_1_1_1_1_1_1_1_1_1_1_1_1_1_1_1_1_1_1" localSheetId="6">#REF!</definedName>
    <definedName name="Excel_BuiltIn_Print_Area_1_1_1_1_1_1_1_1_1_1_1_1_1_1_1_1_1_1_1_1_1_1_1_1_1_1_1_1_1_1_1_1_1" localSheetId="7">#REF!</definedName>
    <definedName name="Excel_BuiltIn_Print_Area_1_1_1_1_1_1_1_1_1_1_1_1_1_1_1_1_1_1_1_1_1_1_1_1_1_1_1_1_1_1_1_1_1" localSheetId="8">#REF!</definedName>
    <definedName name="Excel_BuiltIn_Print_Area_1_1_1_1_1_1_1_1_1_1_1_1_1_1_1_1_1_1_1_1_1_1_1_1_1_1_1_1_1_1_1_1_1" localSheetId="9">#REF!</definedName>
    <definedName name="Excel_BuiltIn_Print_Area_1_1_1_1_1_1_1_1_1_1_1_1_1_1_1_1_1_1_1_1_1_1_1_1_1_1_1_1_1_1_1_1_1" localSheetId="10">#REF!</definedName>
    <definedName name="Excel_BuiltIn_Print_Area_1_1_1_1_1_1_1_1_1_1_1_1_1_1_1_1_1_1_1_1_1_1_1_1_1_1_1_1_1_1_1_1_1" localSheetId="13">#REF!</definedName>
    <definedName name="Excel_BuiltIn_Print_Area_1_1_1_1_1_1_1_1_1_1_1_1_1_1_1_1_1_1_1_1_1_1_1_1_1_1_1_1_1_1_1_1_1" localSheetId="0">#REF!</definedName>
    <definedName name="Excel_BuiltIn_Print_Area_1_1_1_1_1_1_1_1_1_1_1_1_1_1_1_1_1_1_1_1_1_1_1_1_1_1_1_1_1_1_1_1_1" localSheetId="1">#REF!</definedName>
    <definedName name="Excel_BuiltIn_Print_Area_1_1_1_1_1_1_1_1_1_1_1_1_1_1_1_1_1_1_1_1_1_1_1_1_1_1_1_1_1_1_1_1_1">#REF!</definedName>
    <definedName name="Excel_BuiltIn_Print_Area_1_1_1_1_1_1_1_1_1_1_1_1_1_1_1_1_1_1_1_1_1_1_1_1_1_1_1_1_1_1_1_1_1_1" localSheetId="3">#REF!</definedName>
    <definedName name="Excel_BuiltIn_Print_Area_1_1_1_1_1_1_1_1_1_1_1_1_1_1_1_1_1_1_1_1_1_1_1_1_1_1_1_1_1_1_1_1_1_1" localSheetId="4">#REF!</definedName>
    <definedName name="Excel_BuiltIn_Print_Area_1_1_1_1_1_1_1_1_1_1_1_1_1_1_1_1_1_1_1_1_1_1_1_1_1_1_1_1_1_1_1_1_1_1" localSheetId="5">#REF!</definedName>
    <definedName name="Excel_BuiltIn_Print_Area_1_1_1_1_1_1_1_1_1_1_1_1_1_1_1_1_1_1_1_1_1_1_1_1_1_1_1_1_1_1_1_1_1_1" localSheetId="13">#REF!</definedName>
    <definedName name="Excel_BuiltIn_Print_Area_1_1_1_1_1_1_1_1_1_1_1_1_1_1_1_1_1_1_1_1_1_1_1_1_1_1_1_1_1_1_1_1_1_1" localSheetId="0">#REF!</definedName>
    <definedName name="Excel_BuiltIn_Print_Area_1_1_1_1_1_1_1_1_1_1_1_1_1_1_1_1_1_1_1_1_1_1_1_1_1_1_1_1_1_1_1_1_1_1">#REF!</definedName>
    <definedName name="Excel_BuiltIn_Print_Area_1_1_1_1_1_1_1_1_1_1_1_1_1_1_1_1_1_1_1_1_1_1_1_1_1_1_1_1_1_1_1_1_1_1_1" localSheetId="3">#REF!</definedName>
    <definedName name="Excel_BuiltIn_Print_Area_1_1_1_1_1_1_1_1_1_1_1_1_1_1_1_1_1_1_1_1_1_1_1_1_1_1_1_1_1_1_1_1_1_1_1" localSheetId="4">#REF!</definedName>
    <definedName name="Excel_BuiltIn_Print_Area_1_1_1_1_1_1_1_1_1_1_1_1_1_1_1_1_1_1_1_1_1_1_1_1_1_1_1_1_1_1_1_1_1_1_1" localSheetId="5">#REF!</definedName>
    <definedName name="Excel_BuiltIn_Print_Area_1_1_1_1_1_1_1_1_1_1_1_1_1_1_1_1_1_1_1_1_1_1_1_1_1_1_1_1_1_1_1_1_1_1_1" localSheetId="13">#REF!</definedName>
    <definedName name="Excel_BuiltIn_Print_Area_1_1_1_1_1_1_1_1_1_1_1_1_1_1_1_1_1_1_1_1_1_1_1_1_1_1_1_1_1_1_1_1_1_1_1" localSheetId="0">#REF!</definedName>
    <definedName name="Excel_BuiltIn_Print_Area_1_1_1_1_1_1_1_1_1_1_1_1_1_1_1_1_1_1_1_1_1_1_1_1_1_1_1_1_1_1_1_1_1_1_1">#REF!</definedName>
    <definedName name="Excel_BuiltIn_Print_Area_1_1_1_1_1_1_1_1_1_1_1_1_1_1_1_1_1_1_1_1_1_1_1_1_1_1_1_1_1_1_1_1_1_1_1_1" localSheetId="3">#REF!</definedName>
    <definedName name="Excel_BuiltIn_Print_Area_1_1_1_1_1_1_1_1_1_1_1_1_1_1_1_1_1_1_1_1_1_1_1_1_1_1_1_1_1_1_1_1_1_1_1_1" localSheetId="4">#REF!</definedName>
    <definedName name="Excel_BuiltIn_Print_Area_1_1_1_1_1_1_1_1_1_1_1_1_1_1_1_1_1_1_1_1_1_1_1_1_1_1_1_1_1_1_1_1_1_1_1_1" localSheetId="5">#REF!</definedName>
    <definedName name="Excel_BuiltIn_Print_Area_1_1_1_1_1_1_1_1_1_1_1_1_1_1_1_1_1_1_1_1_1_1_1_1_1_1_1_1_1_1_1_1_1_1_1_1" localSheetId="13">#REF!</definedName>
    <definedName name="Excel_BuiltIn_Print_Area_1_1_1_1_1_1_1_1_1_1_1_1_1_1_1_1_1_1_1_1_1_1_1_1_1_1_1_1_1_1_1_1_1_1_1_1" localSheetId="0">#REF!</definedName>
    <definedName name="Excel_BuiltIn_Print_Area_1_1_1_1_1_1_1_1_1_1_1_1_1_1_1_1_1_1_1_1_1_1_1_1_1_1_1_1_1_1_1_1_1_1_1_1">#REF!</definedName>
    <definedName name="Excel_BuiltIn_Print_Area_1_1_1_1_1_1_1_1_1_1_1_1_1_1_1_1_1_1_1_1_1_1_1_1_1_1_1_1_1_1_1_1_1_1_1_1_1" localSheetId="13">#REF!</definedName>
    <definedName name="Excel_BuiltIn_Print_Area_1_1_1_1_1_1_1_1_1_1_1_1_1_1_1_1_1_1_1_1_1_1_1_1_1_1_1_1_1_1_1_1_1_1_1_1_1" localSheetId="0">#REF!</definedName>
    <definedName name="Excel_BuiltIn_Print_Area_1_1_1_1_1_1_1_1_1_1_1_1_1_1_1_1_1_1_1_1_1_1_1_1_1_1_1_1_1_1_1_1_1_1_1_1_1">#REF!</definedName>
    <definedName name="Excel_BuiltIn_Print_Area_1_1_1_1_1_1_1_1_1_1_1_1_1_1_1_1_1_1_1_1_1_1_1_1_1_1_1_1_1_1_1_1_1_1_1_1_1_1" localSheetId="13">#REF!</definedName>
    <definedName name="Excel_BuiltIn_Print_Area_1_1_1_1_1_1_1_1_1_1_1_1_1_1_1_1_1_1_1_1_1_1_1_1_1_1_1_1_1_1_1_1_1_1_1_1_1_1" localSheetId="0">#REF!</definedName>
    <definedName name="Excel_BuiltIn_Print_Area_1_1_1_1_1_1_1_1_1_1_1_1_1_1_1_1_1_1_1_1_1_1_1_1_1_1_1_1_1_1_1_1_1_1_1_1_1_1">#REF!</definedName>
    <definedName name="Excel_BuiltIn_Print_Area_1_1_1_1_1_1_1_1_1_1_1_1_1_1_1_1_1_1_1_1_1_1_1_1_1_1_1_1_1_1_1_1_1_1_1_1_1_1_1" localSheetId="13">#REF!</definedName>
    <definedName name="Excel_BuiltIn_Print_Area_1_1_1_1_1_1_1_1_1_1_1_1_1_1_1_1_1_1_1_1_1_1_1_1_1_1_1_1_1_1_1_1_1_1_1_1_1_1_1" localSheetId="0">#REF!</definedName>
    <definedName name="Excel_BuiltIn_Print_Area_1_1_1_1_1_1_1_1_1_1_1_1_1_1_1_1_1_1_1_1_1_1_1_1_1_1_1_1_1_1_1_1_1_1_1_1_1_1_1">#REF!</definedName>
    <definedName name="Excel_BuiltIn_Print_Area_1_1_1_1_1_1_1_1_1_1_1_1_1_1_1_1_1_1_1_1_1_1_1_1_1_1_1_1_1_1_1_1_1_1_1_1_1_1_1_1" localSheetId="13">#REF!</definedName>
    <definedName name="Excel_BuiltIn_Print_Area_1_1_1_1_1_1_1_1_1_1_1_1_1_1_1_1_1_1_1_1_1_1_1_1_1_1_1_1_1_1_1_1_1_1_1_1_1_1_1_1" localSheetId="0">#REF!</definedName>
    <definedName name="Excel_BuiltIn_Print_Area_1_1_1_1_1_1_1_1_1_1_1_1_1_1_1_1_1_1_1_1_1_1_1_1_1_1_1_1_1_1_1_1_1_1_1_1_1_1_1_1">#REF!</definedName>
    <definedName name="Excel_BuiltIn_Print_Area_1_1_1_1_1_1_1_1_1_1_1_1_1_1_1_1_1_1_1_1_1_1_1_1_1_1_1_1_1_1_1_1_1_1_1_1_1_1_1_1_1" localSheetId="13">#REF!</definedName>
    <definedName name="Excel_BuiltIn_Print_Area_1_1_1_1_1_1_1_1_1_1_1_1_1_1_1_1_1_1_1_1_1_1_1_1_1_1_1_1_1_1_1_1_1_1_1_1_1_1_1_1_1" localSheetId="0">#REF!</definedName>
    <definedName name="Excel_BuiltIn_Print_Area_1_1_1_1_1_1_1_1_1_1_1_1_1_1_1_1_1_1_1_1_1_1_1_1_1_1_1_1_1_1_1_1_1_1_1_1_1_1_1_1_1">#REF!</definedName>
    <definedName name="Excel_BuiltIn_Print_Area_1_1_1_1_1_1_1_1_1_1_1_1_1_1_1_1_1_1_1_1_1_1_1_1_1_1_1_1_2" localSheetId="2">([8]Arkusz4!$B$4:$K$633,[8]Arkusz4!#REF!)</definedName>
    <definedName name="Excel_BuiltIn_Print_Area_1_1_1_1_1_1_1_1_1_1_1_1_1_1_1_1_1_1_1_1_1_1_1_1_1_1_1_1_2" localSheetId="12">([8]Arkusz4!$B$4:$K$633,[8]Arkusz4!#REF!)</definedName>
    <definedName name="Excel_BuiltIn_Print_Area_1_1_1_1_1_1_1_1_1_1_1_1_1_1_1_1_1_1_1_1_1_1_1_1_1_1_1_1_2" localSheetId="6">([8]Arkusz4!$B$4:$K$633,[8]Arkusz4!#REF!)</definedName>
    <definedName name="Excel_BuiltIn_Print_Area_1_1_1_1_1_1_1_1_1_1_1_1_1_1_1_1_1_1_1_1_1_1_1_1_1_1_1_1_2" localSheetId="7">([8]Arkusz4!$B$4:$K$633,[8]Arkusz4!#REF!)</definedName>
    <definedName name="Excel_BuiltIn_Print_Area_1_1_1_1_1_1_1_1_1_1_1_1_1_1_1_1_1_1_1_1_1_1_1_1_1_1_1_1_2" localSheetId="8">([8]Arkusz4!$B$4:$K$633,[8]Arkusz4!#REF!)</definedName>
    <definedName name="Excel_BuiltIn_Print_Area_1_1_1_1_1_1_1_1_1_1_1_1_1_1_1_1_1_1_1_1_1_1_1_1_1_1_1_1_2" localSheetId="9">([8]Arkusz4!$B$4:$K$633,[8]Arkusz4!#REF!)</definedName>
    <definedName name="Excel_BuiltIn_Print_Area_1_1_1_1_1_1_1_1_1_1_1_1_1_1_1_1_1_1_1_1_1_1_1_1_1_1_1_1_2" localSheetId="10">([8]Arkusz4!$B$4:$K$633,[8]Arkusz4!#REF!)</definedName>
    <definedName name="Excel_BuiltIn_Print_Area_1_1_1_1_1_1_1_1_1_1_1_1_1_1_1_1_1_1_1_1_1_1_1_1_1_1_1_1_2" localSheetId="13">([8]Arkusz4!$B$4:$K$633,[8]Arkusz4!#REF!)</definedName>
    <definedName name="Excel_BuiltIn_Print_Area_1_1_1_1_1_1_1_1_1_1_1_1_1_1_1_1_1_1_1_1_1_1_1_1_1_1_1_1_2" localSheetId="0">([8]Arkusz4!$B$4:$K$633,[8]Arkusz4!#REF!)</definedName>
    <definedName name="Excel_BuiltIn_Print_Area_1_1_1_1_1_1_1_1_1_1_1_1_1_1_1_1_1_1_1_1_1_1_1_1_1_1_1_1_2" localSheetId="1">([8]Arkusz4!$B$4:$K$633,[8]Arkusz4!#REF!)</definedName>
    <definedName name="Excel_BuiltIn_Print_Area_1_1_1_1_1_1_1_1_1_1_1_1_1_1_1_1_1_1_1_1_1_1_1_1_1_1_1_1_2">([8]Arkusz4!$B$4:$K$633,[8]Arkusz4!#REF!)</definedName>
    <definedName name="Excel_BuiltIn_Print_Area_1_1_1_1_1_1_1_1_1_1_1_1_1_1_1_1_1_1_1_1_1_1_1_1_1_1_1_2" localSheetId="2">([8]Arkusz4!$B$4:$K$633,[8]Arkusz4!#REF!)</definedName>
    <definedName name="Excel_BuiltIn_Print_Area_1_1_1_1_1_1_1_1_1_1_1_1_1_1_1_1_1_1_1_1_1_1_1_1_1_1_1_2" localSheetId="12">([8]Arkusz4!$B$4:$K$633,[8]Arkusz4!#REF!)</definedName>
    <definedName name="Excel_BuiltIn_Print_Area_1_1_1_1_1_1_1_1_1_1_1_1_1_1_1_1_1_1_1_1_1_1_1_1_1_1_1_2" localSheetId="3">([8]Arkusz4!$B$4:$K$633,[8]Arkusz4!#REF!)</definedName>
    <definedName name="Excel_BuiltIn_Print_Area_1_1_1_1_1_1_1_1_1_1_1_1_1_1_1_1_1_1_1_1_1_1_1_1_1_1_1_2" localSheetId="4">([8]Arkusz4!$B$4:$K$633,[8]Arkusz4!#REF!)</definedName>
    <definedName name="Excel_BuiltIn_Print_Area_1_1_1_1_1_1_1_1_1_1_1_1_1_1_1_1_1_1_1_1_1_1_1_1_1_1_1_2" localSheetId="5">([8]Arkusz4!$B$4:$K$633,[8]Arkusz4!#REF!)</definedName>
    <definedName name="Excel_BuiltIn_Print_Area_1_1_1_1_1_1_1_1_1_1_1_1_1_1_1_1_1_1_1_1_1_1_1_1_1_1_1_2" localSheetId="6">([8]Arkusz4!$B$4:$K$633,[8]Arkusz4!#REF!)</definedName>
    <definedName name="Excel_BuiltIn_Print_Area_1_1_1_1_1_1_1_1_1_1_1_1_1_1_1_1_1_1_1_1_1_1_1_1_1_1_1_2" localSheetId="7">([8]Arkusz4!$B$4:$K$633,[8]Arkusz4!#REF!)</definedName>
    <definedName name="Excel_BuiltIn_Print_Area_1_1_1_1_1_1_1_1_1_1_1_1_1_1_1_1_1_1_1_1_1_1_1_1_1_1_1_2" localSheetId="8">([8]Arkusz4!$B$4:$K$633,[8]Arkusz4!#REF!)</definedName>
    <definedName name="Excel_BuiltIn_Print_Area_1_1_1_1_1_1_1_1_1_1_1_1_1_1_1_1_1_1_1_1_1_1_1_1_1_1_1_2" localSheetId="9">([8]Arkusz4!$B$4:$K$633,[8]Arkusz4!#REF!)</definedName>
    <definedName name="Excel_BuiltIn_Print_Area_1_1_1_1_1_1_1_1_1_1_1_1_1_1_1_1_1_1_1_1_1_1_1_1_1_1_1_2" localSheetId="10">([8]Arkusz4!$B$4:$K$633,[8]Arkusz4!#REF!)</definedName>
    <definedName name="Excel_BuiltIn_Print_Area_1_1_1_1_1_1_1_1_1_1_1_1_1_1_1_1_1_1_1_1_1_1_1_1_1_1_1_2" localSheetId="13">([8]Arkusz4!$B$4:$K$633,[8]Arkusz4!#REF!)</definedName>
    <definedName name="Excel_BuiltIn_Print_Area_1_1_1_1_1_1_1_1_1_1_1_1_1_1_1_1_1_1_1_1_1_1_1_1_1_1_1_2" localSheetId="0">([8]Arkusz4!$B$4:$K$633,[8]Arkusz4!#REF!)</definedName>
    <definedName name="Excel_BuiltIn_Print_Area_1_1_1_1_1_1_1_1_1_1_1_1_1_1_1_1_1_1_1_1_1_1_1_1_1_1_1_2" localSheetId="1">([8]Arkusz4!$B$4:$K$633,[8]Arkusz4!#REF!)</definedName>
    <definedName name="Excel_BuiltIn_Print_Area_1_1_1_1_1_1_1_1_1_1_1_1_1_1_1_1_1_1_1_1_1_1_1_1_1_1_1_2">([8]Arkusz4!$B$4:$K$633,[8]Arkusz4!#REF!)</definedName>
    <definedName name="Excel_BuiltIn_Print_Area_1_1_1_1_1_1_1_1_1_1_1_1_1_1_1_1_1_1_1_1_1_1_1_1_1_1_2" localSheetId="2">([8]Arkusz4!$B$4:$K$653,[8]Arkusz4!#REF!)</definedName>
    <definedName name="Excel_BuiltIn_Print_Area_1_1_1_1_1_1_1_1_1_1_1_1_1_1_1_1_1_1_1_1_1_1_1_1_1_1_2" localSheetId="12">([8]Arkusz4!$B$4:$K$653,[8]Arkusz4!#REF!)</definedName>
    <definedName name="Excel_BuiltIn_Print_Area_1_1_1_1_1_1_1_1_1_1_1_1_1_1_1_1_1_1_1_1_1_1_1_1_1_1_2" localSheetId="3">([8]Arkusz4!$B$4:$K$653,[8]Arkusz4!#REF!)</definedName>
    <definedName name="Excel_BuiltIn_Print_Area_1_1_1_1_1_1_1_1_1_1_1_1_1_1_1_1_1_1_1_1_1_1_1_1_1_1_2" localSheetId="4">([8]Arkusz4!$B$4:$K$653,[8]Arkusz4!#REF!)</definedName>
    <definedName name="Excel_BuiltIn_Print_Area_1_1_1_1_1_1_1_1_1_1_1_1_1_1_1_1_1_1_1_1_1_1_1_1_1_1_2" localSheetId="5">([8]Arkusz4!$B$4:$K$653,[8]Arkusz4!#REF!)</definedName>
    <definedName name="Excel_BuiltIn_Print_Area_1_1_1_1_1_1_1_1_1_1_1_1_1_1_1_1_1_1_1_1_1_1_1_1_1_1_2" localSheetId="6">([8]Arkusz4!$B$4:$K$653,[8]Arkusz4!#REF!)</definedName>
    <definedName name="Excel_BuiltIn_Print_Area_1_1_1_1_1_1_1_1_1_1_1_1_1_1_1_1_1_1_1_1_1_1_1_1_1_1_2" localSheetId="7">([8]Arkusz4!$B$4:$K$653,[8]Arkusz4!#REF!)</definedName>
    <definedName name="Excel_BuiltIn_Print_Area_1_1_1_1_1_1_1_1_1_1_1_1_1_1_1_1_1_1_1_1_1_1_1_1_1_1_2" localSheetId="8">([8]Arkusz4!$B$4:$K$653,[8]Arkusz4!#REF!)</definedName>
    <definedName name="Excel_BuiltIn_Print_Area_1_1_1_1_1_1_1_1_1_1_1_1_1_1_1_1_1_1_1_1_1_1_1_1_1_1_2" localSheetId="9">([8]Arkusz4!$B$4:$K$653,[8]Arkusz4!#REF!)</definedName>
    <definedName name="Excel_BuiltIn_Print_Area_1_1_1_1_1_1_1_1_1_1_1_1_1_1_1_1_1_1_1_1_1_1_1_1_1_1_2" localSheetId="10">([8]Arkusz4!$B$4:$K$653,[8]Arkusz4!#REF!)</definedName>
    <definedName name="Excel_BuiltIn_Print_Area_1_1_1_1_1_1_1_1_1_1_1_1_1_1_1_1_1_1_1_1_1_1_1_1_1_1_2" localSheetId="13">([8]Arkusz4!$B$4:$K$653,[8]Arkusz4!#REF!)</definedName>
    <definedName name="Excel_BuiltIn_Print_Area_1_1_1_1_1_1_1_1_1_1_1_1_1_1_1_1_1_1_1_1_1_1_1_1_1_1_2" localSheetId="0">([8]Arkusz4!$B$4:$K$653,[8]Arkusz4!#REF!)</definedName>
    <definedName name="Excel_BuiltIn_Print_Area_1_1_1_1_1_1_1_1_1_1_1_1_1_1_1_1_1_1_1_1_1_1_1_1_1_1_2" localSheetId="1">([8]Arkusz4!$B$4:$K$653,[8]Arkusz4!#REF!)</definedName>
    <definedName name="Excel_BuiltIn_Print_Area_1_1_1_1_1_1_1_1_1_1_1_1_1_1_1_1_1_1_1_1_1_1_1_1_1_1_2">([8]Arkusz4!$B$4:$K$653,[8]Arkusz4!#REF!)</definedName>
    <definedName name="Excel_BuiltIn_Print_Area_10" localSheetId="3">#REF!</definedName>
    <definedName name="Excel_BuiltIn_Print_Area_10" localSheetId="4">#REF!</definedName>
    <definedName name="Excel_BuiltIn_Print_Area_10" localSheetId="5">#REF!</definedName>
    <definedName name="Excel_BuiltIn_Print_Area_10" localSheetId="13">#REF!</definedName>
    <definedName name="Excel_BuiltIn_Print_Area_10" localSheetId="0">#REF!</definedName>
    <definedName name="Excel_BuiltIn_Print_Area_10">#REF!</definedName>
    <definedName name="Excel_BuiltIn_Print_Area_10_1" localSheetId="3">#REF!</definedName>
    <definedName name="Excel_BuiltIn_Print_Area_10_1" localSheetId="4">#REF!</definedName>
    <definedName name="Excel_BuiltIn_Print_Area_10_1" localSheetId="5">#REF!</definedName>
    <definedName name="Excel_BuiltIn_Print_Area_10_1" localSheetId="13">#REF!</definedName>
    <definedName name="Excel_BuiltIn_Print_Area_10_1" localSheetId="0">#REF!</definedName>
    <definedName name="Excel_BuiltIn_Print_Area_10_1">#REF!</definedName>
    <definedName name="Excel_BuiltIn_Print_Area_10_1_1" localSheetId="3">#REF!</definedName>
    <definedName name="Excel_BuiltIn_Print_Area_10_1_1" localSheetId="4">#REF!</definedName>
    <definedName name="Excel_BuiltIn_Print_Area_10_1_1" localSheetId="5">#REF!</definedName>
    <definedName name="Excel_BuiltIn_Print_Area_10_1_1" localSheetId="13">#REF!</definedName>
    <definedName name="Excel_BuiltIn_Print_Area_10_1_1" localSheetId="0">#REF!</definedName>
    <definedName name="Excel_BuiltIn_Print_Area_10_1_1">#REF!</definedName>
    <definedName name="Excel_BuiltIn_Print_Area_10_1_1_1" localSheetId="3">#REF!</definedName>
    <definedName name="Excel_BuiltIn_Print_Area_10_1_1_1" localSheetId="4">#REF!</definedName>
    <definedName name="Excel_BuiltIn_Print_Area_10_1_1_1" localSheetId="5">#REF!</definedName>
    <definedName name="Excel_BuiltIn_Print_Area_10_1_1_1" localSheetId="13">#REF!</definedName>
    <definedName name="Excel_BuiltIn_Print_Area_10_1_1_1" localSheetId="0">#REF!</definedName>
    <definedName name="Excel_BuiltIn_Print_Area_10_1_1_1">#REF!</definedName>
    <definedName name="Excel_BuiltIn_Print_Area_10_1_1_1_1" localSheetId="13">#REF!</definedName>
    <definedName name="Excel_BuiltIn_Print_Area_10_1_1_1_1" localSheetId="0">#REF!</definedName>
    <definedName name="Excel_BuiltIn_Print_Area_10_1_1_1_1">#REF!</definedName>
    <definedName name="Excel_BuiltIn_Print_Area_10_1_1_1_1_1" localSheetId="13">#REF!</definedName>
    <definedName name="Excel_BuiltIn_Print_Area_10_1_1_1_1_1" localSheetId="0">#REF!</definedName>
    <definedName name="Excel_BuiltIn_Print_Area_10_1_1_1_1_1">#REF!</definedName>
    <definedName name="Excel_BuiltIn_Print_Area_10_1_1_1_1_1_1" localSheetId="13">#REF!</definedName>
    <definedName name="Excel_BuiltIn_Print_Area_10_1_1_1_1_1_1" localSheetId="0">#REF!</definedName>
    <definedName name="Excel_BuiltIn_Print_Area_10_1_1_1_1_1_1">#REF!</definedName>
    <definedName name="Excel_BuiltIn_Print_Area_11" localSheetId="3">#REF!</definedName>
    <definedName name="Excel_BuiltIn_Print_Area_11" localSheetId="4">#REF!</definedName>
    <definedName name="Excel_BuiltIn_Print_Area_11" localSheetId="5">#REF!</definedName>
    <definedName name="Excel_BuiltIn_Print_Area_11" localSheetId="13">#REF!</definedName>
    <definedName name="Excel_BuiltIn_Print_Area_11" localSheetId="0">#REF!</definedName>
    <definedName name="Excel_BuiltIn_Print_Area_11">#REF!</definedName>
    <definedName name="Excel_BuiltIn_Print_Area_11_1" localSheetId="13">#REF!</definedName>
    <definedName name="Excel_BuiltIn_Print_Area_11_1" localSheetId="0">#REF!</definedName>
    <definedName name="Excel_BuiltIn_Print_Area_11_1">#REF!</definedName>
    <definedName name="Excel_BuiltIn_Print_Area_11_1_1" localSheetId="13">#REF!</definedName>
    <definedName name="Excel_BuiltIn_Print_Area_11_1_1" localSheetId="0">#REF!</definedName>
    <definedName name="Excel_BuiltIn_Print_Area_11_1_1">#REF!</definedName>
    <definedName name="Excel_BuiltIn_Print_Area_12" localSheetId="3">#REF!</definedName>
    <definedName name="Excel_BuiltIn_Print_Area_12" localSheetId="4">#REF!</definedName>
    <definedName name="Excel_BuiltIn_Print_Area_12" localSheetId="5">#REF!</definedName>
    <definedName name="Excel_BuiltIn_Print_Area_12" localSheetId="13">#REF!</definedName>
    <definedName name="Excel_BuiltIn_Print_Area_12" localSheetId="0">#REF!</definedName>
    <definedName name="Excel_BuiltIn_Print_Area_12">#REF!</definedName>
    <definedName name="Excel_BuiltIn_Print_Area_12_1_1" localSheetId="3">#REF!</definedName>
    <definedName name="Excel_BuiltIn_Print_Area_12_1_1" localSheetId="4">#REF!</definedName>
    <definedName name="Excel_BuiltIn_Print_Area_12_1_1" localSheetId="5">#REF!</definedName>
    <definedName name="Excel_BuiltIn_Print_Area_12_1_1" localSheetId="13">#REF!</definedName>
    <definedName name="Excel_BuiltIn_Print_Area_12_1_1" localSheetId="0">#REF!</definedName>
    <definedName name="Excel_BuiltIn_Print_Area_12_1_1">#REF!</definedName>
    <definedName name="Excel_BuiltIn_Print_Area_12_1_1_1" localSheetId="3">#REF!</definedName>
    <definedName name="Excel_BuiltIn_Print_Area_12_1_1_1" localSheetId="4">#REF!</definedName>
    <definedName name="Excel_BuiltIn_Print_Area_12_1_1_1" localSheetId="5">#REF!</definedName>
    <definedName name="Excel_BuiltIn_Print_Area_12_1_1_1" localSheetId="13">#REF!</definedName>
    <definedName name="Excel_BuiltIn_Print_Area_12_1_1_1" localSheetId="0">#REF!</definedName>
    <definedName name="Excel_BuiltIn_Print_Area_12_1_1_1">#REF!</definedName>
    <definedName name="Excel_BuiltIn_Print_Area_12_1_1_1_1" localSheetId="13">#REF!</definedName>
    <definedName name="Excel_BuiltIn_Print_Area_12_1_1_1_1" localSheetId="0">#REF!</definedName>
    <definedName name="Excel_BuiltIn_Print_Area_12_1_1_1_1">#REF!</definedName>
    <definedName name="Excel_BuiltIn_Print_Area_12_1_1_1_1_1" localSheetId="13">#REF!</definedName>
    <definedName name="Excel_BuiltIn_Print_Area_12_1_1_1_1_1" localSheetId="0">#REF!</definedName>
    <definedName name="Excel_BuiltIn_Print_Area_12_1_1_1_1_1">#REF!</definedName>
    <definedName name="Excel_BuiltIn_Print_Area_13" localSheetId="13">#REF!</definedName>
    <definedName name="Excel_BuiltIn_Print_Area_13" localSheetId="0">#REF!</definedName>
    <definedName name="Excel_BuiltIn_Print_Area_13">#REF!</definedName>
    <definedName name="Excel_BuiltIn_Print_Area_13_1" localSheetId="13">#REF!</definedName>
    <definedName name="Excel_BuiltIn_Print_Area_13_1" localSheetId="0">#REF!</definedName>
    <definedName name="Excel_BuiltIn_Print_Area_13_1">#REF!</definedName>
    <definedName name="Excel_BuiltIn_Print_Area_14_1" localSheetId="13">#REF!</definedName>
    <definedName name="Excel_BuiltIn_Print_Area_14_1" localSheetId="0">#REF!</definedName>
    <definedName name="Excel_BuiltIn_Print_Area_14_1">#REF!</definedName>
    <definedName name="Excel_BuiltIn_Print_Area_14_1_1" localSheetId="13">#REF!</definedName>
    <definedName name="Excel_BuiltIn_Print_Area_14_1_1" localSheetId="0">#REF!</definedName>
    <definedName name="Excel_BuiltIn_Print_Area_14_1_1">#REF!</definedName>
    <definedName name="Excel_BuiltIn_Print_Area_15" localSheetId="3">#REF!</definedName>
    <definedName name="Excel_BuiltIn_Print_Area_15" localSheetId="4">#REF!</definedName>
    <definedName name="Excel_BuiltIn_Print_Area_15" localSheetId="5">#REF!</definedName>
    <definedName name="Excel_BuiltIn_Print_Area_15" localSheetId="13">#REF!</definedName>
    <definedName name="Excel_BuiltIn_Print_Area_15" localSheetId="0">#REF!</definedName>
    <definedName name="Excel_BuiltIn_Print_Area_15">#REF!</definedName>
    <definedName name="Excel_BuiltIn_Print_Area_15_1" localSheetId="13">#REF!</definedName>
    <definedName name="Excel_BuiltIn_Print_Area_15_1" localSheetId="0">#REF!</definedName>
    <definedName name="Excel_BuiltIn_Print_Area_15_1">#REF!</definedName>
    <definedName name="Excel_BuiltIn_Print_Area_16" localSheetId="3">#REF!</definedName>
    <definedName name="Excel_BuiltIn_Print_Area_16" localSheetId="4">#REF!</definedName>
    <definedName name="Excel_BuiltIn_Print_Area_16" localSheetId="5">#REF!</definedName>
    <definedName name="Excel_BuiltIn_Print_Area_16" localSheetId="13">#REF!</definedName>
    <definedName name="Excel_BuiltIn_Print_Area_16" localSheetId="0">#REF!</definedName>
    <definedName name="Excel_BuiltIn_Print_Area_16">#REF!</definedName>
    <definedName name="Excel_BuiltIn_Print_Area_16_1" localSheetId="13">#REF!</definedName>
    <definedName name="Excel_BuiltIn_Print_Area_16_1" localSheetId="0">#REF!</definedName>
    <definedName name="Excel_BuiltIn_Print_Area_16_1">#REF!</definedName>
    <definedName name="Excel_BuiltIn_Print_Area_17" localSheetId="13">#REF!</definedName>
    <definedName name="Excel_BuiltIn_Print_Area_17" localSheetId="0">#REF!</definedName>
    <definedName name="Excel_BuiltIn_Print_Area_17">#REF!</definedName>
    <definedName name="Excel_BuiltIn_Print_Area_17_1" localSheetId="13">#REF!</definedName>
    <definedName name="Excel_BuiltIn_Print_Area_17_1" localSheetId="0">#REF!</definedName>
    <definedName name="Excel_BuiltIn_Print_Area_17_1">#REF!</definedName>
    <definedName name="Excel_BuiltIn_Print_Area_18" localSheetId="13">#REF!</definedName>
    <definedName name="Excel_BuiltIn_Print_Area_18" localSheetId="0">#REF!</definedName>
    <definedName name="Excel_BuiltIn_Print_Area_18">#REF!</definedName>
    <definedName name="Excel_BuiltIn_Print_Area_18_1" localSheetId="13">#REF!</definedName>
    <definedName name="Excel_BuiltIn_Print_Area_18_1" localSheetId="0">#REF!</definedName>
    <definedName name="Excel_BuiltIn_Print_Area_18_1">#REF!</definedName>
    <definedName name="Excel_BuiltIn_Print_Area_19" localSheetId="3">#REF!</definedName>
    <definedName name="Excel_BuiltIn_Print_Area_19" localSheetId="4">#REF!</definedName>
    <definedName name="Excel_BuiltIn_Print_Area_19" localSheetId="5">#REF!</definedName>
    <definedName name="Excel_BuiltIn_Print_Area_19" localSheetId="13">#REF!</definedName>
    <definedName name="Excel_BuiltIn_Print_Area_19" localSheetId="0">#REF!</definedName>
    <definedName name="Excel_BuiltIn_Print_Area_19">#REF!</definedName>
    <definedName name="Excel_BuiltIn_Print_Area_19_1" localSheetId="2">#REF!,#REF!</definedName>
    <definedName name="Excel_BuiltIn_Print_Area_19_1" localSheetId="12">#REF!,#REF!</definedName>
    <definedName name="Excel_BuiltIn_Print_Area_19_1" localSheetId="3">#REF!</definedName>
    <definedName name="Excel_BuiltIn_Print_Area_19_1" localSheetId="4">#REF!</definedName>
    <definedName name="Excel_BuiltIn_Print_Area_19_1" localSheetId="5">#REF!</definedName>
    <definedName name="Excel_BuiltIn_Print_Area_19_1" localSheetId="6">#REF!,#REF!</definedName>
    <definedName name="Excel_BuiltIn_Print_Area_19_1" localSheetId="7">#REF!,#REF!</definedName>
    <definedName name="Excel_BuiltIn_Print_Area_19_1" localSheetId="8">#REF!,#REF!</definedName>
    <definedName name="Excel_BuiltIn_Print_Area_19_1" localSheetId="9">#REF!,#REF!</definedName>
    <definedName name="Excel_BuiltIn_Print_Area_19_1" localSheetId="10">#REF!,#REF!</definedName>
    <definedName name="Excel_BuiltIn_Print_Area_19_1" localSheetId="13">#REF!,#REF!</definedName>
    <definedName name="Excel_BuiltIn_Print_Area_19_1" localSheetId="0">#REF!,#REF!</definedName>
    <definedName name="Excel_BuiltIn_Print_Area_19_1" localSheetId="1">#REF!,#REF!</definedName>
    <definedName name="Excel_BuiltIn_Print_Area_19_1">#REF!,#REF!</definedName>
    <definedName name="Excel_BuiltIn_Print_Area_19_1_1" localSheetId="2">#REF!</definedName>
    <definedName name="Excel_BuiltIn_Print_Area_19_1_1" localSheetId="12">#REF!</definedName>
    <definedName name="Excel_BuiltIn_Print_Area_19_1_1" localSheetId="3">(#REF!,#REF!)</definedName>
    <definedName name="Excel_BuiltIn_Print_Area_19_1_1" localSheetId="4">(#REF!,#REF!)</definedName>
    <definedName name="Excel_BuiltIn_Print_Area_19_1_1" localSheetId="5">(#REF!,#REF!)</definedName>
    <definedName name="Excel_BuiltIn_Print_Area_19_1_1" localSheetId="6">#REF!</definedName>
    <definedName name="Excel_BuiltIn_Print_Area_19_1_1" localSheetId="7">#REF!</definedName>
    <definedName name="Excel_BuiltIn_Print_Area_19_1_1" localSheetId="8">#REF!</definedName>
    <definedName name="Excel_BuiltIn_Print_Area_19_1_1" localSheetId="9">#REF!</definedName>
    <definedName name="Excel_BuiltIn_Print_Area_19_1_1" localSheetId="10">#REF!</definedName>
    <definedName name="Excel_BuiltIn_Print_Area_19_1_1" localSheetId="13">#REF!</definedName>
    <definedName name="Excel_BuiltIn_Print_Area_19_1_1" localSheetId="0">#REF!</definedName>
    <definedName name="Excel_BuiltIn_Print_Area_19_1_1" localSheetId="1">#REF!</definedName>
    <definedName name="Excel_BuiltIn_Print_Area_19_1_1">#REF!</definedName>
    <definedName name="Excel_BuiltIn_Print_Area_19_1_1_1" localSheetId="3">#REF!</definedName>
    <definedName name="Excel_BuiltIn_Print_Area_19_1_1_1" localSheetId="4">#REF!</definedName>
    <definedName name="Excel_BuiltIn_Print_Area_19_1_1_1" localSheetId="5">#REF!</definedName>
    <definedName name="Excel_BuiltIn_Print_Area_19_1_1_1" localSheetId="13">#REF!</definedName>
    <definedName name="Excel_BuiltIn_Print_Area_19_1_1_1" localSheetId="0">#REF!</definedName>
    <definedName name="Excel_BuiltIn_Print_Area_19_1_1_1">#REF!</definedName>
    <definedName name="Excel_BuiltIn_Print_Area_19_1_1_1_1" localSheetId="3">#REF!</definedName>
    <definedName name="Excel_BuiltIn_Print_Area_19_1_1_1_1" localSheetId="4">#REF!</definedName>
    <definedName name="Excel_BuiltIn_Print_Area_19_1_1_1_1" localSheetId="5">#REF!</definedName>
    <definedName name="Excel_BuiltIn_Print_Area_19_1_1_1_1" localSheetId="13">#REF!</definedName>
    <definedName name="Excel_BuiltIn_Print_Area_19_1_1_1_1" localSheetId="0">#REF!</definedName>
    <definedName name="Excel_BuiltIn_Print_Area_19_1_1_1_1">#REF!</definedName>
    <definedName name="Excel_BuiltIn_Print_Area_2" localSheetId="13">#REF!</definedName>
    <definedName name="Excel_BuiltIn_Print_Area_2" localSheetId="0">#REF!</definedName>
    <definedName name="Excel_BuiltIn_Print_Area_2">#REF!</definedName>
    <definedName name="Excel_BuiltIn_Print_Area_2_1" localSheetId="3">#REF!</definedName>
    <definedName name="Excel_BuiltIn_Print_Area_2_1" localSheetId="4">#REF!</definedName>
    <definedName name="Excel_BuiltIn_Print_Area_2_1" localSheetId="5">#REF!</definedName>
    <definedName name="Excel_BuiltIn_Print_Area_2_1" localSheetId="13">#REF!</definedName>
    <definedName name="Excel_BuiltIn_Print_Area_2_1" localSheetId="0">#REF!</definedName>
    <definedName name="Excel_BuiltIn_Print_Area_2_1">#REF!</definedName>
    <definedName name="Excel_BuiltIn_Print_Area_2_1_1" localSheetId="3">#REF!</definedName>
    <definedName name="Excel_BuiltIn_Print_Area_2_1_1" localSheetId="4">#REF!</definedName>
    <definedName name="Excel_BuiltIn_Print_Area_2_1_1" localSheetId="5">#REF!</definedName>
    <definedName name="Excel_BuiltIn_Print_Area_2_1_1" localSheetId="13">#REF!</definedName>
    <definedName name="Excel_BuiltIn_Print_Area_2_1_1" localSheetId="0">#REF!</definedName>
    <definedName name="Excel_BuiltIn_Print_Area_2_1_1">#REF!</definedName>
    <definedName name="Excel_BuiltIn_Print_Area_2_1_1_1" localSheetId="3">#REF!</definedName>
    <definedName name="Excel_BuiltIn_Print_Area_2_1_1_1" localSheetId="4">#REF!</definedName>
    <definedName name="Excel_BuiltIn_Print_Area_2_1_1_1" localSheetId="5">#REF!</definedName>
    <definedName name="Excel_BuiltIn_Print_Area_2_1_1_1" localSheetId="13">#REF!</definedName>
    <definedName name="Excel_BuiltIn_Print_Area_2_1_1_1" localSheetId="0">#REF!</definedName>
    <definedName name="Excel_BuiltIn_Print_Area_2_1_1_1">#REF!</definedName>
    <definedName name="Excel_BuiltIn_Print_Area_2_1_1_1_1" localSheetId="3">#REF!</definedName>
    <definedName name="Excel_BuiltIn_Print_Area_2_1_1_1_1" localSheetId="4">#REF!</definedName>
    <definedName name="Excel_BuiltIn_Print_Area_2_1_1_1_1" localSheetId="5">#REF!</definedName>
    <definedName name="Excel_BuiltIn_Print_Area_2_1_1_1_1" localSheetId="13">#REF!</definedName>
    <definedName name="Excel_BuiltIn_Print_Area_2_1_1_1_1" localSheetId="0">#REF!</definedName>
    <definedName name="Excel_BuiltIn_Print_Area_2_1_1_1_1">#REF!</definedName>
    <definedName name="Excel_BuiltIn_Print_Area_2_1_1_1_1_1" localSheetId="3">#REF!</definedName>
    <definedName name="Excel_BuiltIn_Print_Area_2_1_1_1_1_1" localSheetId="4">#REF!</definedName>
    <definedName name="Excel_BuiltIn_Print_Area_2_1_1_1_1_1" localSheetId="5">#REF!</definedName>
    <definedName name="Excel_BuiltIn_Print_Area_2_1_1_1_1_1" localSheetId="13">#REF!</definedName>
    <definedName name="Excel_BuiltIn_Print_Area_2_1_1_1_1_1" localSheetId="0">#REF!</definedName>
    <definedName name="Excel_BuiltIn_Print_Area_2_1_1_1_1_1">#REF!</definedName>
    <definedName name="Excel_BuiltIn_Print_Area_2_1_1_1_1_1_1" localSheetId="3">#REF!</definedName>
    <definedName name="Excel_BuiltIn_Print_Area_2_1_1_1_1_1_1" localSheetId="4">#REF!</definedName>
    <definedName name="Excel_BuiltIn_Print_Area_2_1_1_1_1_1_1" localSheetId="5">#REF!</definedName>
    <definedName name="Excel_BuiltIn_Print_Area_2_1_1_1_1_1_1" localSheetId="13">#REF!</definedName>
    <definedName name="Excel_BuiltIn_Print_Area_2_1_1_1_1_1_1" localSheetId="0">#REF!</definedName>
    <definedName name="Excel_BuiltIn_Print_Area_2_1_1_1_1_1_1">#REF!</definedName>
    <definedName name="Excel_BuiltIn_Print_Area_2_1_1_1_1_1_1_1" localSheetId="3">#REF!</definedName>
    <definedName name="Excel_BuiltIn_Print_Area_2_1_1_1_1_1_1_1" localSheetId="4">#REF!</definedName>
    <definedName name="Excel_BuiltIn_Print_Area_2_1_1_1_1_1_1_1" localSheetId="5">#REF!</definedName>
    <definedName name="Excel_BuiltIn_Print_Area_2_1_1_1_1_1_1_1" localSheetId="13">#REF!</definedName>
    <definedName name="Excel_BuiltIn_Print_Area_2_1_1_1_1_1_1_1" localSheetId="0">#REF!</definedName>
    <definedName name="Excel_BuiltIn_Print_Area_2_1_1_1_1_1_1_1">#REF!</definedName>
    <definedName name="Excel_BuiltIn_Print_Area_2_1_1_1_1_1_1_1_1" localSheetId="3">#REF!</definedName>
    <definedName name="Excel_BuiltIn_Print_Area_2_1_1_1_1_1_1_1_1" localSheetId="4">#REF!</definedName>
    <definedName name="Excel_BuiltIn_Print_Area_2_1_1_1_1_1_1_1_1" localSheetId="5">#REF!</definedName>
    <definedName name="Excel_BuiltIn_Print_Area_2_1_1_1_1_1_1_1_1" localSheetId="13">#REF!</definedName>
    <definedName name="Excel_BuiltIn_Print_Area_2_1_1_1_1_1_1_1_1" localSheetId="0">#REF!</definedName>
    <definedName name="Excel_BuiltIn_Print_Area_2_1_1_1_1_1_1_1_1">#REF!</definedName>
    <definedName name="Excel_BuiltIn_Print_Area_2_1_1_1_1_1_1_1_1_1" localSheetId="13">#REF!</definedName>
    <definedName name="Excel_BuiltIn_Print_Area_2_1_1_1_1_1_1_1_1_1" localSheetId="0">#REF!</definedName>
    <definedName name="Excel_BuiltIn_Print_Area_2_1_1_1_1_1_1_1_1_1">#REF!</definedName>
    <definedName name="Excel_BuiltIn_Print_Area_2_1_1_1_1_1_1_1_1_1_1" localSheetId="13">#REF!</definedName>
    <definedName name="Excel_BuiltIn_Print_Area_2_1_1_1_1_1_1_1_1_1_1" localSheetId="0">#REF!</definedName>
    <definedName name="Excel_BuiltIn_Print_Area_2_1_1_1_1_1_1_1_1_1_1">#REF!</definedName>
    <definedName name="Excel_BuiltIn_Print_Area_2_1_1_1_1_1_1_1_1_1_1_1" localSheetId="13">#REF!</definedName>
    <definedName name="Excel_BuiltIn_Print_Area_2_1_1_1_1_1_1_1_1_1_1_1" localSheetId="0">#REF!</definedName>
    <definedName name="Excel_BuiltIn_Print_Area_2_1_1_1_1_1_1_1_1_1_1_1">#REF!</definedName>
    <definedName name="Excel_BuiltIn_Print_Area_2_1_1_1_1_1_1_1_1_1_1_1_1" localSheetId="13">#REF!</definedName>
    <definedName name="Excel_BuiltIn_Print_Area_2_1_1_1_1_1_1_1_1_1_1_1_1" localSheetId="0">#REF!</definedName>
    <definedName name="Excel_BuiltIn_Print_Area_2_1_1_1_1_1_1_1_1_1_1_1_1">#REF!</definedName>
    <definedName name="Excel_BuiltIn_Print_Area_2_1_1_1_1_1_1_1_1_1_1_1_1_1" localSheetId="13">#REF!</definedName>
    <definedName name="Excel_BuiltIn_Print_Area_2_1_1_1_1_1_1_1_1_1_1_1_1_1" localSheetId="0">#REF!</definedName>
    <definedName name="Excel_BuiltIn_Print_Area_2_1_1_1_1_1_1_1_1_1_1_1_1_1">#REF!</definedName>
    <definedName name="Excel_BuiltIn_Print_Area_2_1_2" localSheetId="13">#REF!</definedName>
    <definedName name="Excel_BuiltIn_Print_Area_2_1_2" localSheetId="0">#REF!</definedName>
    <definedName name="Excel_BuiltIn_Print_Area_2_1_2">#REF!</definedName>
    <definedName name="Excel_BuiltIn_Print_Area_2_4">"$#ODWOŁANIE!.$A$1:$M$438"</definedName>
    <definedName name="Excel_BuiltIn_Print_Area_20" localSheetId="3">#REF!</definedName>
    <definedName name="Excel_BuiltIn_Print_Area_20" localSheetId="4">#REF!</definedName>
    <definedName name="Excel_BuiltIn_Print_Area_20" localSheetId="5">#REF!</definedName>
    <definedName name="Excel_BuiltIn_Print_Area_20" localSheetId="13">#REF!</definedName>
    <definedName name="Excel_BuiltIn_Print_Area_20" localSheetId="0">#REF!</definedName>
    <definedName name="Excel_BuiltIn_Print_Area_20">#REF!</definedName>
    <definedName name="Excel_BuiltIn_Print_Area_20_1" localSheetId="2">#REF!,#REF!</definedName>
    <definedName name="Excel_BuiltIn_Print_Area_20_1" localSheetId="12">#REF!,#REF!</definedName>
    <definedName name="Excel_BuiltIn_Print_Area_20_1" localSheetId="3">#REF!</definedName>
    <definedName name="Excel_BuiltIn_Print_Area_20_1" localSheetId="4">#REF!</definedName>
    <definedName name="Excel_BuiltIn_Print_Area_20_1" localSheetId="5">#REF!</definedName>
    <definedName name="Excel_BuiltIn_Print_Area_20_1" localSheetId="6">#REF!,#REF!</definedName>
    <definedName name="Excel_BuiltIn_Print_Area_20_1" localSheetId="7">#REF!,#REF!</definedName>
    <definedName name="Excel_BuiltIn_Print_Area_20_1" localSheetId="8">#REF!,#REF!</definedName>
    <definedName name="Excel_BuiltIn_Print_Area_20_1" localSheetId="9">#REF!,#REF!</definedName>
    <definedName name="Excel_BuiltIn_Print_Area_20_1" localSheetId="10">#REF!,#REF!</definedName>
    <definedName name="Excel_BuiltIn_Print_Area_20_1" localSheetId="13">#REF!,#REF!</definedName>
    <definedName name="Excel_BuiltIn_Print_Area_20_1" localSheetId="0">#REF!,#REF!</definedName>
    <definedName name="Excel_BuiltIn_Print_Area_20_1" localSheetId="1">#REF!,#REF!</definedName>
    <definedName name="Excel_BuiltIn_Print_Area_20_1">#REF!,#REF!</definedName>
    <definedName name="Excel_BuiltIn_Print_Area_20_1_1" localSheetId="3">(#REF!,#REF!)</definedName>
    <definedName name="Excel_BuiltIn_Print_Area_20_1_1" localSheetId="4">(#REF!,#REF!)</definedName>
    <definedName name="Excel_BuiltIn_Print_Area_20_1_1" localSheetId="5">(#REF!,#REF!)</definedName>
    <definedName name="Excel_BuiltIn_Print_Area_20_1_1" localSheetId="13">(#REF!,#REF!)</definedName>
    <definedName name="Excel_BuiltIn_Print_Area_20_1_1" localSheetId="0">(#REF!,#REF!)</definedName>
    <definedName name="Excel_BuiltIn_Print_Area_20_1_1">(#REF!,#REF!)</definedName>
    <definedName name="Excel_BuiltIn_Print_Area_21" localSheetId="3">#REF!</definedName>
    <definedName name="Excel_BuiltIn_Print_Area_21" localSheetId="4">#REF!</definedName>
    <definedName name="Excel_BuiltIn_Print_Area_21" localSheetId="5">#REF!</definedName>
    <definedName name="Excel_BuiltIn_Print_Area_21" localSheetId="13">#REF!</definedName>
    <definedName name="Excel_BuiltIn_Print_Area_21" localSheetId="0">#REF!</definedName>
    <definedName name="Excel_BuiltIn_Print_Area_21">#REF!</definedName>
    <definedName name="Excel_BuiltIn_Print_Area_21_1" localSheetId="3">#REF!</definedName>
    <definedName name="Excel_BuiltIn_Print_Area_21_1" localSheetId="4">#REF!</definedName>
    <definedName name="Excel_BuiltIn_Print_Area_21_1" localSheetId="5">#REF!</definedName>
    <definedName name="Excel_BuiltIn_Print_Area_21_1" localSheetId="13">#REF!</definedName>
    <definedName name="Excel_BuiltIn_Print_Area_21_1" localSheetId="0">#REF!</definedName>
    <definedName name="Excel_BuiltIn_Print_Area_21_1">#REF!</definedName>
    <definedName name="Excel_BuiltIn_Print_Area_21_1_1" localSheetId="13">#REF!</definedName>
    <definedName name="Excel_BuiltIn_Print_Area_21_1_1" localSheetId="0">#REF!</definedName>
    <definedName name="Excel_BuiltIn_Print_Area_21_1_1">#REF!</definedName>
    <definedName name="Excel_BuiltIn_Print_Area_22" localSheetId="13">#REF!</definedName>
    <definedName name="Excel_BuiltIn_Print_Area_22" localSheetId="0">#REF!</definedName>
    <definedName name="Excel_BuiltIn_Print_Area_22">#REF!</definedName>
    <definedName name="Excel_BuiltIn_Print_Area_22_1" localSheetId="13">#REF!</definedName>
    <definedName name="Excel_BuiltIn_Print_Area_22_1" localSheetId="0">#REF!</definedName>
    <definedName name="Excel_BuiltIn_Print_Area_22_1">#REF!</definedName>
    <definedName name="Excel_BuiltIn_Print_Area_23" localSheetId="3">#REF!</definedName>
    <definedName name="Excel_BuiltIn_Print_Area_23" localSheetId="4">#REF!</definedName>
    <definedName name="Excel_BuiltIn_Print_Area_23" localSheetId="5">#REF!</definedName>
    <definedName name="Excel_BuiltIn_Print_Area_23" localSheetId="13">#REF!</definedName>
    <definedName name="Excel_BuiltIn_Print_Area_23" localSheetId="0">#REF!</definedName>
    <definedName name="Excel_BuiltIn_Print_Area_23">#REF!</definedName>
    <definedName name="Excel_BuiltIn_Print_Area_23_1" localSheetId="13">#REF!</definedName>
    <definedName name="Excel_BuiltIn_Print_Area_23_1" localSheetId="0">#REF!</definedName>
    <definedName name="Excel_BuiltIn_Print_Area_23_1">#REF!</definedName>
    <definedName name="Excel_BuiltIn_Print_Area_24" localSheetId="13">#REF!</definedName>
    <definedName name="Excel_BuiltIn_Print_Area_24" localSheetId="0">#REF!</definedName>
    <definedName name="Excel_BuiltIn_Print_Area_24">#REF!</definedName>
    <definedName name="Excel_BuiltIn_Print_Area_24_1" localSheetId="13">#REF!</definedName>
    <definedName name="Excel_BuiltIn_Print_Area_24_1" localSheetId="0">#REF!</definedName>
    <definedName name="Excel_BuiltIn_Print_Area_24_1">#REF!</definedName>
    <definedName name="Excel_BuiltIn_Print_Area_25" localSheetId="3">#REF!</definedName>
    <definedName name="Excel_BuiltIn_Print_Area_25" localSheetId="4">#REF!</definedName>
    <definedName name="Excel_BuiltIn_Print_Area_25" localSheetId="5">#REF!</definedName>
    <definedName name="Excel_BuiltIn_Print_Area_25" localSheetId="13">#REF!</definedName>
    <definedName name="Excel_BuiltIn_Print_Area_25" localSheetId="0">#REF!</definedName>
    <definedName name="Excel_BuiltIn_Print_Area_25">#REF!</definedName>
    <definedName name="Excel_BuiltIn_Print_Area_25_1" localSheetId="13">#REF!</definedName>
    <definedName name="Excel_BuiltIn_Print_Area_25_1" localSheetId="0">#REF!</definedName>
    <definedName name="Excel_BuiltIn_Print_Area_25_1">#REF!</definedName>
    <definedName name="Excel_BuiltIn_Print_Area_26" localSheetId="3">#REF!</definedName>
    <definedName name="Excel_BuiltIn_Print_Area_26" localSheetId="4">#REF!</definedName>
    <definedName name="Excel_BuiltIn_Print_Area_26" localSheetId="5">#REF!</definedName>
    <definedName name="Excel_BuiltIn_Print_Area_26" localSheetId="13">#REF!</definedName>
    <definedName name="Excel_BuiltIn_Print_Area_26" localSheetId="0">#REF!</definedName>
    <definedName name="Excel_BuiltIn_Print_Area_26">#REF!</definedName>
    <definedName name="Excel_BuiltIn_Print_Area_26_1" localSheetId="13">#REF!</definedName>
    <definedName name="Excel_BuiltIn_Print_Area_26_1" localSheetId="0">#REF!</definedName>
    <definedName name="Excel_BuiltIn_Print_Area_26_1">#REF!</definedName>
    <definedName name="Excel_BuiltIn_Print_Area_27" localSheetId="3">#REF!</definedName>
    <definedName name="Excel_BuiltIn_Print_Area_27" localSheetId="4">#REF!</definedName>
    <definedName name="Excel_BuiltIn_Print_Area_27" localSheetId="5">#REF!</definedName>
    <definedName name="Excel_BuiltIn_Print_Area_27" localSheetId="13">#REF!</definedName>
    <definedName name="Excel_BuiltIn_Print_Area_27" localSheetId="0">#REF!</definedName>
    <definedName name="Excel_BuiltIn_Print_Area_27">#REF!</definedName>
    <definedName name="Excel_BuiltIn_Print_Area_27_1" localSheetId="3">(#REF!,#REF!)</definedName>
    <definedName name="Excel_BuiltIn_Print_Area_27_1" localSheetId="4">(#REF!,#REF!)</definedName>
    <definedName name="Excel_BuiltIn_Print_Area_27_1" localSheetId="5">(#REF!,#REF!)</definedName>
    <definedName name="Excel_BuiltIn_Print_Area_27_1" localSheetId="13">(#REF!,#REF!)</definedName>
    <definedName name="Excel_BuiltIn_Print_Area_27_1" localSheetId="0">(#REF!,#REF!)</definedName>
    <definedName name="Excel_BuiltIn_Print_Area_27_1">(#REF!,#REF!)</definedName>
    <definedName name="Excel_BuiltIn_Print_Area_27_1_1" localSheetId="3">#REF!</definedName>
    <definedName name="Excel_BuiltIn_Print_Area_27_1_1" localSheetId="4">#REF!</definedName>
    <definedName name="Excel_BuiltIn_Print_Area_27_1_1" localSheetId="5">#REF!</definedName>
    <definedName name="Excel_BuiltIn_Print_Area_27_1_1" localSheetId="13">#REF!</definedName>
    <definedName name="Excel_BuiltIn_Print_Area_27_1_1" localSheetId="0">#REF!</definedName>
    <definedName name="Excel_BuiltIn_Print_Area_27_1_1">#REF!</definedName>
    <definedName name="Excel_BuiltIn_Print_Area_27_1_1_1" localSheetId="3">#REF!</definedName>
    <definedName name="Excel_BuiltIn_Print_Area_27_1_1_1" localSheetId="4">#REF!</definedName>
    <definedName name="Excel_BuiltIn_Print_Area_27_1_1_1" localSheetId="5">#REF!</definedName>
    <definedName name="Excel_BuiltIn_Print_Area_27_1_1_1" localSheetId="13">#REF!</definedName>
    <definedName name="Excel_BuiltIn_Print_Area_27_1_1_1" localSheetId="0">#REF!</definedName>
    <definedName name="Excel_BuiltIn_Print_Area_27_1_1_1">#REF!</definedName>
    <definedName name="Excel_BuiltIn_Print_Area_28" localSheetId="3">#REF!</definedName>
    <definedName name="Excel_BuiltIn_Print_Area_28" localSheetId="4">#REF!</definedName>
    <definedName name="Excel_BuiltIn_Print_Area_28" localSheetId="5">#REF!</definedName>
    <definedName name="Excel_BuiltIn_Print_Area_28" localSheetId="13">#REF!</definedName>
    <definedName name="Excel_BuiltIn_Print_Area_28" localSheetId="0">#REF!</definedName>
    <definedName name="Excel_BuiltIn_Print_Area_28">#REF!</definedName>
    <definedName name="Excel_BuiltIn_Print_Area_28_1" localSheetId="2">#REF!,#REF!</definedName>
    <definedName name="Excel_BuiltIn_Print_Area_28_1" localSheetId="12">#REF!,#REF!</definedName>
    <definedName name="Excel_BuiltIn_Print_Area_28_1" localSheetId="3">#REF!</definedName>
    <definedName name="Excel_BuiltIn_Print_Area_28_1" localSheetId="4">#REF!</definedName>
    <definedName name="Excel_BuiltIn_Print_Area_28_1" localSheetId="5">#REF!</definedName>
    <definedName name="Excel_BuiltIn_Print_Area_28_1" localSheetId="6">#REF!,#REF!</definedName>
    <definedName name="Excel_BuiltIn_Print_Area_28_1" localSheetId="7">#REF!,#REF!</definedName>
    <definedName name="Excel_BuiltIn_Print_Area_28_1" localSheetId="8">#REF!,#REF!</definedName>
    <definedName name="Excel_BuiltIn_Print_Area_28_1" localSheetId="9">#REF!,#REF!</definedName>
    <definedName name="Excel_BuiltIn_Print_Area_28_1" localSheetId="10">#REF!,#REF!</definedName>
    <definedName name="Excel_BuiltIn_Print_Area_28_1" localSheetId="13">#REF!,#REF!</definedName>
    <definedName name="Excel_BuiltIn_Print_Area_28_1" localSheetId="0">#REF!,#REF!</definedName>
    <definedName name="Excel_BuiltIn_Print_Area_28_1" localSheetId="1">#REF!,#REF!</definedName>
    <definedName name="Excel_BuiltIn_Print_Area_28_1">#REF!,#REF!</definedName>
    <definedName name="Excel_BuiltIn_Print_Area_28_1_1" localSheetId="3">#REF!</definedName>
    <definedName name="Excel_BuiltIn_Print_Area_28_1_1" localSheetId="4">#REF!</definedName>
    <definedName name="Excel_BuiltIn_Print_Area_28_1_1" localSheetId="5">#REF!</definedName>
    <definedName name="Excel_BuiltIn_Print_Area_28_1_1" localSheetId="13">#REF!</definedName>
    <definedName name="Excel_BuiltIn_Print_Area_28_1_1" localSheetId="0">#REF!</definedName>
    <definedName name="Excel_BuiltIn_Print_Area_28_1_1">#REF!</definedName>
    <definedName name="Excel_BuiltIn_Print_Area_29" localSheetId="3">#REF!</definedName>
    <definedName name="Excel_BuiltIn_Print_Area_29" localSheetId="4">#REF!</definedName>
    <definedName name="Excel_BuiltIn_Print_Area_29" localSheetId="5">#REF!</definedName>
    <definedName name="Excel_BuiltIn_Print_Area_29" localSheetId="13">#REF!</definedName>
    <definedName name="Excel_BuiltIn_Print_Area_29" localSheetId="0">#REF!</definedName>
    <definedName name="Excel_BuiltIn_Print_Area_29">#REF!</definedName>
    <definedName name="Excel_BuiltIn_Print_Area_29_1" localSheetId="3">#REF!</definedName>
    <definedName name="Excel_BuiltIn_Print_Area_29_1" localSheetId="4">#REF!</definedName>
    <definedName name="Excel_BuiltIn_Print_Area_29_1" localSheetId="5">#REF!</definedName>
    <definedName name="Excel_BuiltIn_Print_Area_29_1" localSheetId="13">#REF!</definedName>
    <definedName name="Excel_BuiltIn_Print_Area_29_1" localSheetId="0">#REF!</definedName>
    <definedName name="Excel_BuiltIn_Print_Area_29_1">#REF!</definedName>
    <definedName name="Excel_BuiltIn_Print_Area_3" localSheetId="13">#REF!</definedName>
    <definedName name="Excel_BuiltIn_Print_Area_3" localSheetId="0">#REF!</definedName>
    <definedName name="Excel_BuiltIn_Print_Area_3">#REF!</definedName>
    <definedName name="Excel_BuiltIn_Print_Area_3_1" localSheetId="3">(#REF!,#REF!)</definedName>
    <definedName name="Excel_BuiltIn_Print_Area_3_1" localSheetId="4">(#REF!,#REF!)</definedName>
    <definedName name="Excel_BuiltIn_Print_Area_3_1" localSheetId="5">(#REF!,#REF!)</definedName>
    <definedName name="Excel_BuiltIn_Print_Area_3_1" localSheetId="13">#REF!,#REF!</definedName>
    <definedName name="Excel_BuiltIn_Print_Area_3_1" localSheetId="0">#REF!,#REF!</definedName>
    <definedName name="Excel_BuiltIn_Print_Area_3_1">#REF!,#REF!</definedName>
    <definedName name="Excel_BuiltIn_Print_Area_3_1_1" localSheetId="3">#REF!</definedName>
    <definedName name="Excel_BuiltIn_Print_Area_3_1_1" localSheetId="4">#REF!</definedName>
    <definedName name="Excel_BuiltIn_Print_Area_3_1_1" localSheetId="5">#REF!</definedName>
    <definedName name="Excel_BuiltIn_Print_Area_3_1_1" localSheetId="13">#REF!</definedName>
    <definedName name="Excel_BuiltIn_Print_Area_3_1_1" localSheetId="0">#REF!</definedName>
    <definedName name="Excel_BuiltIn_Print_Area_3_1_1">#REF!</definedName>
    <definedName name="Excel_BuiltIn_Print_Area_3_1_1_1" localSheetId="3">#REF!</definedName>
    <definedName name="Excel_BuiltIn_Print_Area_3_1_1_1" localSheetId="4">#REF!</definedName>
    <definedName name="Excel_BuiltIn_Print_Area_3_1_1_1" localSheetId="5">#REF!</definedName>
    <definedName name="Excel_BuiltIn_Print_Area_3_1_1_1" localSheetId="13">#REF!</definedName>
    <definedName name="Excel_BuiltIn_Print_Area_3_1_1_1" localSheetId="0">#REF!</definedName>
    <definedName name="Excel_BuiltIn_Print_Area_3_1_1_1">#REF!</definedName>
    <definedName name="Excel_BuiltIn_Print_Area_3_1_1_1_1" localSheetId="3">#REF!</definedName>
    <definedName name="Excel_BuiltIn_Print_Area_3_1_1_1_1" localSheetId="4">#REF!</definedName>
    <definedName name="Excel_BuiltIn_Print_Area_3_1_1_1_1" localSheetId="5">#REF!</definedName>
    <definedName name="Excel_BuiltIn_Print_Area_3_1_1_1_1" localSheetId="13">#REF!</definedName>
    <definedName name="Excel_BuiltIn_Print_Area_3_1_1_1_1" localSheetId="0">#REF!</definedName>
    <definedName name="Excel_BuiltIn_Print_Area_3_1_1_1_1">#REF!</definedName>
    <definedName name="Excel_BuiltIn_Print_Area_3_1_1_1_1_1">"$#ODWOŁANIE!.$A$1:$M$203"</definedName>
    <definedName name="Excel_BuiltIn_Print_Area_3_1_1_1_1_1_1" localSheetId="2">#REF!</definedName>
    <definedName name="Excel_BuiltIn_Print_Area_3_1_1_1_1_1_1" localSheetId="12">#REF!</definedName>
    <definedName name="Excel_BuiltIn_Print_Area_3_1_1_1_1_1_1" localSheetId="6">#REF!</definedName>
    <definedName name="Excel_BuiltIn_Print_Area_3_1_1_1_1_1_1" localSheetId="7">#REF!</definedName>
    <definedName name="Excel_BuiltIn_Print_Area_3_1_1_1_1_1_1" localSheetId="8">#REF!</definedName>
    <definedName name="Excel_BuiltIn_Print_Area_3_1_1_1_1_1_1" localSheetId="9">#REF!</definedName>
    <definedName name="Excel_BuiltIn_Print_Area_3_1_1_1_1_1_1" localSheetId="10">#REF!</definedName>
    <definedName name="Excel_BuiltIn_Print_Area_3_1_1_1_1_1_1" localSheetId="13">#REF!</definedName>
    <definedName name="Excel_BuiltIn_Print_Area_3_1_1_1_1_1_1" localSheetId="0">#REF!</definedName>
    <definedName name="Excel_BuiltIn_Print_Area_3_1_1_1_1_1_1" localSheetId="1">#REF!</definedName>
    <definedName name="Excel_BuiltIn_Print_Area_3_1_1_1_1_1_1">#REF!</definedName>
    <definedName name="Excel_BuiltIn_Print_Area_3_1_1_1_1_1_1_1" localSheetId="3">#REF!</definedName>
    <definedName name="Excel_BuiltIn_Print_Area_3_1_1_1_1_1_1_1" localSheetId="4">#REF!</definedName>
    <definedName name="Excel_BuiltIn_Print_Area_3_1_1_1_1_1_1_1" localSheetId="5">#REF!</definedName>
    <definedName name="Excel_BuiltIn_Print_Area_3_1_1_1_1_1_1_1" localSheetId="13">#REF!</definedName>
    <definedName name="Excel_BuiltIn_Print_Area_3_1_1_1_1_1_1_1" localSheetId="0">#REF!</definedName>
    <definedName name="Excel_BuiltIn_Print_Area_3_1_1_1_1_1_1_1">#REF!</definedName>
    <definedName name="Excel_BuiltIn_Print_Area_30" localSheetId="3">#REF!</definedName>
    <definedName name="Excel_BuiltIn_Print_Area_30" localSheetId="4">#REF!</definedName>
    <definedName name="Excel_BuiltIn_Print_Area_30" localSheetId="5">#REF!</definedName>
    <definedName name="Excel_BuiltIn_Print_Area_30" localSheetId="13">#REF!</definedName>
    <definedName name="Excel_BuiltIn_Print_Area_30" localSheetId="0">#REF!</definedName>
    <definedName name="Excel_BuiltIn_Print_Area_30">#REF!</definedName>
    <definedName name="Excel_BuiltIn_Print_Area_30_1" localSheetId="13">#REF!</definedName>
    <definedName name="Excel_BuiltIn_Print_Area_30_1" localSheetId="0">#REF!</definedName>
    <definedName name="Excel_BuiltIn_Print_Area_30_1">#REF!</definedName>
    <definedName name="Excel_BuiltIn_Print_Area_31" localSheetId="13">#REF!</definedName>
    <definedName name="Excel_BuiltIn_Print_Area_31" localSheetId="0">#REF!</definedName>
    <definedName name="Excel_BuiltIn_Print_Area_31">#REF!</definedName>
    <definedName name="Excel_BuiltIn_Print_Area_31_1" localSheetId="13">#REF!</definedName>
    <definedName name="Excel_BuiltIn_Print_Area_31_1" localSheetId="0">#REF!</definedName>
    <definedName name="Excel_BuiltIn_Print_Area_31_1">#REF!</definedName>
    <definedName name="Excel_BuiltIn_Print_Area_32" localSheetId="3">#REF!</definedName>
    <definedName name="Excel_BuiltIn_Print_Area_32" localSheetId="4">#REF!</definedName>
    <definedName name="Excel_BuiltIn_Print_Area_32" localSheetId="5">#REF!</definedName>
    <definedName name="Excel_BuiltIn_Print_Area_32" localSheetId="13">#REF!</definedName>
    <definedName name="Excel_BuiltIn_Print_Area_32" localSheetId="0">#REF!</definedName>
    <definedName name="Excel_BuiltIn_Print_Area_32">#REF!</definedName>
    <definedName name="Excel_BuiltIn_Print_Area_32_1" localSheetId="13">#REF!</definedName>
    <definedName name="Excel_BuiltIn_Print_Area_32_1" localSheetId="0">#REF!</definedName>
    <definedName name="Excel_BuiltIn_Print_Area_32_1">#REF!</definedName>
    <definedName name="Excel_BuiltIn_Print_Area_33" localSheetId="13">#REF!</definedName>
    <definedName name="Excel_BuiltIn_Print_Area_33" localSheetId="0">#REF!</definedName>
    <definedName name="Excel_BuiltIn_Print_Area_33">#REF!</definedName>
    <definedName name="Excel_BuiltIn_Print_Area_33_1" localSheetId="13">#REF!</definedName>
    <definedName name="Excel_BuiltIn_Print_Area_33_1" localSheetId="0">#REF!</definedName>
    <definedName name="Excel_BuiltIn_Print_Area_33_1">#REF!</definedName>
    <definedName name="Excel_BuiltIn_Print_Area_34" localSheetId="13">#REF!</definedName>
    <definedName name="Excel_BuiltIn_Print_Area_34" localSheetId="0">#REF!</definedName>
    <definedName name="Excel_BuiltIn_Print_Area_34">#REF!</definedName>
    <definedName name="Excel_BuiltIn_Print_Area_34_1" localSheetId="13">#REF!</definedName>
    <definedName name="Excel_BuiltIn_Print_Area_34_1" localSheetId="0">#REF!</definedName>
    <definedName name="Excel_BuiltIn_Print_Area_34_1">#REF!</definedName>
    <definedName name="Excel_BuiltIn_Print_Area_35" localSheetId="13">#REF!</definedName>
    <definedName name="Excel_BuiltIn_Print_Area_35" localSheetId="0">#REF!</definedName>
    <definedName name="Excel_BuiltIn_Print_Area_35">#REF!</definedName>
    <definedName name="Excel_BuiltIn_Print_Area_35_1" localSheetId="13">#REF!</definedName>
    <definedName name="Excel_BuiltIn_Print_Area_35_1" localSheetId="0">#REF!</definedName>
    <definedName name="Excel_BuiltIn_Print_Area_35_1">#REF!</definedName>
    <definedName name="Excel_BuiltIn_Print_Area_36" localSheetId="3">#REF!</definedName>
    <definedName name="Excel_BuiltIn_Print_Area_36" localSheetId="4">#REF!</definedName>
    <definedName name="Excel_BuiltIn_Print_Area_36" localSheetId="5">#REF!</definedName>
    <definedName name="Excel_BuiltIn_Print_Area_36" localSheetId="13">#REF!</definedName>
    <definedName name="Excel_BuiltIn_Print_Area_36" localSheetId="0">#REF!</definedName>
    <definedName name="Excel_BuiltIn_Print_Area_36">#REF!</definedName>
    <definedName name="Excel_BuiltIn_Print_Area_36_1" localSheetId="13">#REF!</definedName>
    <definedName name="Excel_BuiltIn_Print_Area_36_1" localSheetId="0">#REF!</definedName>
    <definedName name="Excel_BuiltIn_Print_Area_36_1">#REF!</definedName>
    <definedName name="Excel_BuiltIn_Print_Area_37" localSheetId="13">#REF!</definedName>
    <definedName name="Excel_BuiltIn_Print_Area_37" localSheetId="0">#REF!</definedName>
    <definedName name="Excel_BuiltIn_Print_Area_37">#REF!</definedName>
    <definedName name="Excel_BuiltIn_Print_Area_37_1" localSheetId="13">#REF!</definedName>
    <definedName name="Excel_BuiltIn_Print_Area_37_1" localSheetId="0">#REF!</definedName>
    <definedName name="Excel_BuiltIn_Print_Area_37_1">#REF!</definedName>
    <definedName name="Excel_BuiltIn_Print_Area_38" localSheetId="3">#REF!</definedName>
    <definedName name="Excel_BuiltIn_Print_Area_38" localSheetId="4">#REF!</definedName>
    <definedName name="Excel_BuiltIn_Print_Area_38" localSheetId="5">#REF!</definedName>
    <definedName name="Excel_BuiltIn_Print_Area_38" localSheetId="13">#REF!</definedName>
    <definedName name="Excel_BuiltIn_Print_Area_38" localSheetId="0">#REF!</definedName>
    <definedName name="Excel_BuiltIn_Print_Area_38">#REF!</definedName>
    <definedName name="Excel_BuiltIn_Print_Area_38_1" localSheetId="13">#REF!</definedName>
    <definedName name="Excel_BuiltIn_Print_Area_38_1" localSheetId="0">#REF!</definedName>
    <definedName name="Excel_BuiltIn_Print_Area_38_1">#REF!</definedName>
    <definedName name="Excel_BuiltIn_Print_Area_39" localSheetId="13">#REF!</definedName>
    <definedName name="Excel_BuiltIn_Print_Area_39" localSheetId="0">#REF!</definedName>
    <definedName name="Excel_BuiltIn_Print_Area_39">#REF!</definedName>
    <definedName name="Excel_BuiltIn_Print_Area_39_1" localSheetId="13">#REF!</definedName>
    <definedName name="Excel_BuiltIn_Print_Area_39_1" localSheetId="0">#REF!</definedName>
    <definedName name="Excel_BuiltIn_Print_Area_39_1">#REF!</definedName>
    <definedName name="Excel_BuiltIn_Print_Area_4" localSheetId="13">#REF!</definedName>
    <definedName name="Excel_BuiltIn_Print_Area_4" localSheetId="0">#REF!</definedName>
    <definedName name="Excel_BuiltIn_Print_Area_4">#REF!</definedName>
    <definedName name="Excel_BuiltIn_Print_Area_4_1" localSheetId="2">#REF!,#REF!</definedName>
    <definedName name="Excel_BuiltIn_Print_Area_4_1" localSheetId="12">#REF!,#REF!</definedName>
    <definedName name="Excel_BuiltIn_Print_Area_4_1" localSheetId="3">#REF!</definedName>
    <definedName name="Excel_BuiltIn_Print_Area_4_1" localSheetId="4">#REF!</definedName>
    <definedName name="Excel_BuiltIn_Print_Area_4_1" localSheetId="5">#REF!</definedName>
    <definedName name="Excel_BuiltIn_Print_Area_4_1" localSheetId="6">#REF!,#REF!</definedName>
    <definedName name="Excel_BuiltIn_Print_Area_4_1" localSheetId="7">#REF!,#REF!</definedName>
    <definedName name="Excel_BuiltIn_Print_Area_4_1" localSheetId="8">#REF!,#REF!</definedName>
    <definedName name="Excel_BuiltIn_Print_Area_4_1" localSheetId="9">#REF!,#REF!</definedName>
    <definedName name="Excel_BuiltIn_Print_Area_4_1" localSheetId="10">#REF!,#REF!</definedName>
    <definedName name="Excel_BuiltIn_Print_Area_4_1" localSheetId="13">#REF!,#REF!</definedName>
    <definedName name="Excel_BuiltIn_Print_Area_4_1" localSheetId="0">#REF!,#REF!</definedName>
    <definedName name="Excel_BuiltIn_Print_Area_4_1" localSheetId="1">#REF!,#REF!</definedName>
    <definedName name="Excel_BuiltIn_Print_Area_4_1">#REF!,#REF!</definedName>
    <definedName name="Excel_BuiltIn_Print_Area_4_1_1" localSheetId="3">#REF!</definedName>
    <definedName name="Excel_BuiltIn_Print_Area_4_1_1" localSheetId="4">#REF!</definedName>
    <definedName name="Excel_BuiltIn_Print_Area_4_1_1" localSheetId="5">#REF!</definedName>
    <definedName name="Excel_BuiltIn_Print_Area_4_1_1" localSheetId="13">#REF!</definedName>
    <definedName name="Excel_BuiltIn_Print_Area_4_1_1" localSheetId="0">#REF!</definedName>
    <definedName name="Excel_BuiltIn_Print_Area_4_1_1">#REF!</definedName>
    <definedName name="Excel_BuiltIn_Print_Area_4_1_1_1" localSheetId="3">#REF!</definedName>
    <definedName name="Excel_BuiltIn_Print_Area_4_1_1_1" localSheetId="4">#REF!</definedName>
    <definedName name="Excel_BuiltIn_Print_Area_4_1_1_1" localSheetId="5">#REF!</definedName>
    <definedName name="Excel_BuiltIn_Print_Area_4_1_1_1" localSheetId="13">#REF!</definedName>
    <definedName name="Excel_BuiltIn_Print_Area_4_1_1_1" localSheetId="0">#REF!</definedName>
    <definedName name="Excel_BuiltIn_Print_Area_4_1_1_1">#REF!</definedName>
    <definedName name="Excel_BuiltIn_Print_Area_4_1_1_1_1" localSheetId="3">#REF!</definedName>
    <definedName name="Excel_BuiltIn_Print_Area_4_1_1_1_1" localSheetId="4">#REF!</definedName>
    <definedName name="Excel_BuiltIn_Print_Area_4_1_1_1_1" localSheetId="5">#REF!</definedName>
    <definedName name="Excel_BuiltIn_Print_Area_4_1_1_1_1" localSheetId="13">#REF!</definedName>
    <definedName name="Excel_BuiltIn_Print_Area_4_1_1_1_1" localSheetId="0">#REF!</definedName>
    <definedName name="Excel_BuiltIn_Print_Area_4_1_1_1_1">#REF!</definedName>
    <definedName name="Excel_BuiltIn_Print_Area_4_1_1_1_1_1" localSheetId="3">#REF!</definedName>
    <definedName name="Excel_BuiltIn_Print_Area_4_1_1_1_1_1" localSheetId="4">#REF!</definedName>
    <definedName name="Excel_BuiltIn_Print_Area_4_1_1_1_1_1" localSheetId="5">#REF!</definedName>
    <definedName name="Excel_BuiltIn_Print_Area_4_1_1_1_1_1" localSheetId="13">#REF!</definedName>
    <definedName name="Excel_BuiltIn_Print_Area_4_1_1_1_1_1" localSheetId="0">#REF!</definedName>
    <definedName name="Excel_BuiltIn_Print_Area_4_1_1_1_1_1">#REF!</definedName>
    <definedName name="Excel_BuiltIn_Print_Area_4_1_1_1_1_1_1" localSheetId="13">#REF!</definedName>
    <definedName name="Excel_BuiltIn_Print_Area_4_1_1_1_1_1_1" localSheetId="0">#REF!</definedName>
    <definedName name="Excel_BuiltIn_Print_Area_4_1_1_1_1_1_1">#REF!</definedName>
    <definedName name="Excel_BuiltIn_Print_Area_4_1_1_1_1_1_1_1" localSheetId="13">#REF!</definedName>
    <definedName name="Excel_BuiltIn_Print_Area_4_1_1_1_1_1_1_1" localSheetId="0">#REF!</definedName>
    <definedName name="Excel_BuiltIn_Print_Area_4_1_1_1_1_1_1_1">#REF!</definedName>
    <definedName name="Excel_BuiltIn_Print_Area_4_1_1_1_1_1_1_1_1" localSheetId="13">#REF!</definedName>
    <definedName name="Excel_BuiltIn_Print_Area_4_1_1_1_1_1_1_1_1" localSheetId="0">#REF!</definedName>
    <definedName name="Excel_BuiltIn_Print_Area_4_1_1_1_1_1_1_1_1">#REF!</definedName>
    <definedName name="Excel_BuiltIn_Print_Area_4_1_1_1_1_1_1_1_1_1" localSheetId="13">#REF!</definedName>
    <definedName name="Excel_BuiltIn_Print_Area_4_1_1_1_1_1_1_1_1_1" localSheetId="0">#REF!</definedName>
    <definedName name="Excel_BuiltIn_Print_Area_4_1_1_1_1_1_1_1_1_1">#REF!</definedName>
    <definedName name="Excel_BuiltIn_Print_Area_40" localSheetId="3">#REF!</definedName>
    <definedName name="Excel_BuiltIn_Print_Area_40" localSheetId="4">#REF!</definedName>
    <definedName name="Excel_BuiltIn_Print_Area_40" localSheetId="5">#REF!</definedName>
    <definedName name="Excel_BuiltIn_Print_Area_40" localSheetId="13">#REF!</definedName>
    <definedName name="Excel_BuiltIn_Print_Area_40" localSheetId="0">#REF!</definedName>
    <definedName name="Excel_BuiltIn_Print_Area_40">#REF!</definedName>
    <definedName name="Excel_BuiltIn_Print_Area_40_1" localSheetId="13">#REF!</definedName>
    <definedName name="Excel_BuiltIn_Print_Area_40_1" localSheetId="0">#REF!</definedName>
    <definedName name="Excel_BuiltIn_Print_Area_40_1">#REF!</definedName>
    <definedName name="Excel_BuiltIn_Print_Area_41" localSheetId="13">#REF!</definedName>
    <definedName name="Excel_BuiltIn_Print_Area_41" localSheetId="0">#REF!</definedName>
    <definedName name="Excel_BuiltIn_Print_Area_41">#REF!</definedName>
    <definedName name="Excel_BuiltIn_Print_Area_41_1" localSheetId="3">#REF!</definedName>
    <definedName name="Excel_BuiltIn_Print_Area_41_1" localSheetId="4">#REF!</definedName>
    <definedName name="Excel_BuiltIn_Print_Area_41_1" localSheetId="5">#REF!</definedName>
    <definedName name="Excel_BuiltIn_Print_Area_41_1" localSheetId="13">#REF!</definedName>
    <definedName name="Excel_BuiltIn_Print_Area_41_1" localSheetId="0">#REF!</definedName>
    <definedName name="Excel_BuiltIn_Print_Area_41_1">#REF!</definedName>
    <definedName name="Excel_BuiltIn_Print_Area_41_1_1" localSheetId="13">#REF!</definedName>
    <definedName name="Excel_BuiltIn_Print_Area_41_1_1" localSheetId="0">#REF!</definedName>
    <definedName name="Excel_BuiltIn_Print_Area_41_1_1">#REF!</definedName>
    <definedName name="Excel_BuiltIn_Print_Area_42" localSheetId="3">#REF!</definedName>
    <definedName name="Excel_BuiltIn_Print_Area_42" localSheetId="4">#REF!</definedName>
    <definedName name="Excel_BuiltIn_Print_Area_42" localSheetId="5">#REF!</definedName>
    <definedName name="Excel_BuiltIn_Print_Area_42" localSheetId="13">#REF!</definedName>
    <definedName name="Excel_BuiltIn_Print_Area_42" localSheetId="0">#REF!</definedName>
    <definedName name="Excel_BuiltIn_Print_Area_42">#REF!</definedName>
    <definedName name="Excel_BuiltIn_Print_Area_42_1" localSheetId="3">#REF!</definedName>
    <definedName name="Excel_BuiltIn_Print_Area_42_1" localSheetId="4">#REF!</definedName>
    <definedName name="Excel_BuiltIn_Print_Area_42_1" localSheetId="5">#REF!</definedName>
    <definedName name="Excel_BuiltIn_Print_Area_42_1" localSheetId="13">#REF!</definedName>
    <definedName name="Excel_BuiltIn_Print_Area_42_1" localSheetId="0">#REF!</definedName>
    <definedName name="Excel_BuiltIn_Print_Area_42_1">#REF!</definedName>
    <definedName name="Excel_BuiltIn_Print_Area_43" localSheetId="3">#REF!</definedName>
    <definedName name="Excel_BuiltIn_Print_Area_43" localSheetId="4">#REF!</definedName>
    <definedName name="Excel_BuiltIn_Print_Area_43" localSheetId="5">#REF!</definedName>
    <definedName name="Excel_BuiltIn_Print_Area_43" localSheetId="13">#REF!</definedName>
    <definedName name="Excel_BuiltIn_Print_Area_43" localSheetId="0">#REF!</definedName>
    <definedName name="Excel_BuiltIn_Print_Area_43">#REF!</definedName>
    <definedName name="Excel_BuiltIn_Print_Area_43_1" localSheetId="13">#REF!</definedName>
    <definedName name="Excel_BuiltIn_Print_Area_43_1" localSheetId="0">#REF!</definedName>
    <definedName name="Excel_BuiltIn_Print_Area_43_1">#REF!</definedName>
    <definedName name="Excel_BuiltIn_Print_Area_44" localSheetId="3">#REF!</definedName>
    <definedName name="Excel_BuiltIn_Print_Area_44" localSheetId="4">#REF!</definedName>
    <definedName name="Excel_BuiltIn_Print_Area_44" localSheetId="5">#REF!</definedName>
    <definedName name="Excel_BuiltIn_Print_Area_44" localSheetId="13">#REF!</definedName>
    <definedName name="Excel_BuiltIn_Print_Area_44" localSheetId="0">#REF!</definedName>
    <definedName name="Excel_BuiltIn_Print_Area_44">#REF!</definedName>
    <definedName name="Excel_BuiltIn_Print_Area_44_1" localSheetId="3">#REF!</definedName>
    <definedName name="Excel_BuiltIn_Print_Area_44_1" localSheetId="4">#REF!</definedName>
    <definedName name="Excel_BuiltIn_Print_Area_44_1" localSheetId="5">#REF!</definedName>
    <definedName name="Excel_BuiltIn_Print_Area_44_1" localSheetId="13">#REF!</definedName>
    <definedName name="Excel_BuiltIn_Print_Area_44_1" localSheetId="0">#REF!</definedName>
    <definedName name="Excel_BuiltIn_Print_Area_44_1">#REF!</definedName>
    <definedName name="Excel_BuiltIn_Print_Area_45" localSheetId="13">#REF!</definedName>
    <definedName name="Excel_BuiltIn_Print_Area_45" localSheetId="0">#REF!</definedName>
    <definedName name="Excel_BuiltIn_Print_Area_45">#REF!</definedName>
    <definedName name="Excel_BuiltIn_Print_Area_45_1" localSheetId="2">#REF!,#REF!</definedName>
    <definedName name="Excel_BuiltIn_Print_Area_45_1" localSheetId="12">#REF!,#REF!</definedName>
    <definedName name="Excel_BuiltIn_Print_Area_45_1" localSheetId="3">#REF!</definedName>
    <definedName name="Excel_BuiltIn_Print_Area_45_1" localSheetId="4">#REF!</definedName>
    <definedName name="Excel_BuiltIn_Print_Area_45_1" localSheetId="5">#REF!</definedName>
    <definedName name="Excel_BuiltIn_Print_Area_45_1" localSheetId="6">#REF!,#REF!</definedName>
    <definedName name="Excel_BuiltIn_Print_Area_45_1" localSheetId="7">#REF!,#REF!</definedName>
    <definedName name="Excel_BuiltIn_Print_Area_45_1" localSheetId="8">#REF!,#REF!</definedName>
    <definedName name="Excel_BuiltIn_Print_Area_45_1" localSheetId="9">#REF!,#REF!</definedName>
    <definedName name="Excel_BuiltIn_Print_Area_45_1" localSheetId="10">#REF!,#REF!</definedName>
    <definedName name="Excel_BuiltIn_Print_Area_45_1" localSheetId="13">#REF!,#REF!</definedName>
    <definedName name="Excel_BuiltIn_Print_Area_45_1" localSheetId="0">#REF!,#REF!</definedName>
    <definedName name="Excel_BuiltIn_Print_Area_45_1" localSheetId="1">#REF!,#REF!</definedName>
    <definedName name="Excel_BuiltIn_Print_Area_45_1">#REF!,#REF!</definedName>
    <definedName name="Excel_BuiltIn_Print_Area_45_1_1" localSheetId="3">(#REF!,#REF!)</definedName>
    <definedName name="Excel_BuiltIn_Print_Area_45_1_1" localSheetId="4">(#REF!,#REF!)</definedName>
    <definedName name="Excel_BuiltIn_Print_Area_45_1_1" localSheetId="5">(#REF!,#REF!)</definedName>
    <definedName name="Excel_BuiltIn_Print_Area_45_1_1" localSheetId="13">(#REF!,#REF!)</definedName>
    <definedName name="Excel_BuiltIn_Print_Area_45_1_1" localSheetId="0">(#REF!,#REF!)</definedName>
    <definedName name="Excel_BuiltIn_Print_Area_45_1_1">(#REF!,#REF!)</definedName>
    <definedName name="Excel_BuiltIn_Print_Area_46" localSheetId="3">#REF!</definedName>
    <definedName name="Excel_BuiltIn_Print_Area_46" localSheetId="4">#REF!</definedName>
    <definedName name="Excel_BuiltIn_Print_Area_46" localSheetId="5">#REF!</definedName>
    <definedName name="Excel_BuiltIn_Print_Area_46" localSheetId="13">#REF!</definedName>
    <definedName name="Excel_BuiltIn_Print_Area_46" localSheetId="0">#REF!</definedName>
    <definedName name="Excel_BuiltIn_Print_Area_46">#REF!</definedName>
    <definedName name="Excel_BuiltIn_Print_Area_46_1" localSheetId="13">#REF!</definedName>
    <definedName name="Excel_BuiltIn_Print_Area_46_1" localSheetId="0">#REF!</definedName>
    <definedName name="Excel_BuiltIn_Print_Area_46_1">#REF!</definedName>
    <definedName name="Excel_BuiltIn_Print_Area_47" localSheetId="3">#REF!</definedName>
    <definedName name="Excel_BuiltIn_Print_Area_47" localSheetId="4">#REF!</definedName>
    <definedName name="Excel_BuiltIn_Print_Area_47" localSheetId="5">#REF!</definedName>
    <definedName name="Excel_BuiltIn_Print_Area_47" localSheetId="13">#REF!</definedName>
    <definedName name="Excel_BuiltIn_Print_Area_47" localSheetId="0">#REF!</definedName>
    <definedName name="Excel_BuiltIn_Print_Area_47">#REF!</definedName>
    <definedName name="Excel_BuiltIn_Print_Area_47_1" localSheetId="13">#REF!</definedName>
    <definedName name="Excel_BuiltIn_Print_Area_47_1" localSheetId="0">#REF!</definedName>
    <definedName name="Excel_BuiltIn_Print_Area_47_1">#REF!</definedName>
    <definedName name="Excel_BuiltIn_Print_Area_48" localSheetId="13">#REF!</definedName>
    <definedName name="Excel_BuiltIn_Print_Area_48" localSheetId="0">#REF!</definedName>
    <definedName name="Excel_BuiltIn_Print_Area_48">#REF!</definedName>
    <definedName name="Excel_BuiltIn_Print_Area_48_1" localSheetId="13">#REF!</definedName>
    <definedName name="Excel_BuiltIn_Print_Area_48_1" localSheetId="0">#REF!</definedName>
    <definedName name="Excel_BuiltIn_Print_Area_48_1">#REF!</definedName>
    <definedName name="Excel_BuiltIn_Print_Area_49" localSheetId="13">#REF!</definedName>
    <definedName name="Excel_BuiltIn_Print_Area_49" localSheetId="0">#REF!</definedName>
    <definedName name="Excel_BuiltIn_Print_Area_49">#REF!</definedName>
    <definedName name="Excel_BuiltIn_Print_Area_49_1" localSheetId="13">#REF!</definedName>
    <definedName name="Excel_BuiltIn_Print_Area_49_1" localSheetId="0">#REF!</definedName>
    <definedName name="Excel_BuiltIn_Print_Area_49_1">#REF!</definedName>
    <definedName name="Excel_BuiltIn_Print_Area_5" localSheetId="13">#REF!</definedName>
    <definedName name="Excel_BuiltIn_Print_Area_5" localSheetId="0">#REF!</definedName>
    <definedName name="Excel_BuiltIn_Print_Area_5">#REF!</definedName>
    <definedName name="Excel_BuiltIn_Print_Area_50" localSheetId="13">#REF!</definedName>
    <definedName name="Excel_BuiltIn_Print_Area_50" localSheetId="0">#REF!</definedName>
    <definedName name="Excel_BuiltIn_Print_Area_50">#REF!</definedName>
    <definedName name="Excel_BuiltIn_Print_Area_50_1" localSheetId="13">#REF!</definedName>
    <definedName name="Excel_BuiltIn_Print_Area_50_1" localSheetId="0">#REF!</definedName>
    <definedName name="Excel_BuiltIn_Print_Area_50_1">#REF!</definedName>
    <definedName name="Excel_BuiltIn_Print_Area_51" localSheetId="13">#REF!</definedName>
    <definedName name="Excel_BuiltIn_Print_Area_51" localSheetId="0">#REF!</definedName>
    <definedName name="Excel_BuiltIn_Print_Area_51">#REF!</definedName>
    <definedName name="Excel_BuiltIn_Print_Area_51_1" localSheetId="13">#REF!</definedName>
    <definedName name="Excel_BuiltIn_Print_Area_51_1" localSheetId="0">#REF!</definedName>
    <definedName name="Excel_BuiltIn_Print_Area_51_1">#REF!</definedName>
    <definedName name="Excel_BuiltIn_Print_Area_52_1" localSheetId="13">#REF!</definedName>
    <definedName name="Excel_BuiltIn_Print_Area_52_1" localSheetId="0">#REF!</definedName>
    <definedName name="Excel_BuiltIn_Print_Area_52_1">#REF!</definedName>
    <definedName name="Excel_BuiltIn_Print_Area_6" localSheetId="13">#REF!</definedName>
    <definedName name="Excel_BuiltIn_Print_Area_6" localSheetId="0">#REF!</definedName>
    <definedName name="Excel_BuiltIn_Print_Area_6">#REF!</definedName>
    <definedName name="Excel_BuiltIn_Print_Area_6_1" localSheetId="3">#REF!</definedName>
    <definedName name="Excel_BuiltIn_Print_Area_6_1" localSheetId="4">#REF!</definedName>
    <definedName name="Excel_BuiltIn_Print_Area_6_1" localSheetId="5">#REF!</definedName>
    <definedName name="Excel_BuiltIn_Print_Area_6_1" localSheetId="13">#REF!</definedName>
    <definedName name="Excel_BuiltIn_Print_Area_6_1" localSheetId="0">#REF!</definedName>
    <definedName name="Excel_BuiltIn_Print_Area_6_1">#REF!</definedName>
    <definedName name="Excel_BuiltIn_Print_Area_6_1_1" localSheetId="2">#REF!,#REF!,#REF!</definedName>
    <definedName name="Excel_BuiltIn_Print_Area_6_1_1" localSheetId="12">#REF!,#REF!,#REF!</definedName>
    <definedName name="Excel_BuiltIn_Print_Area_6_1_1" localSheetId="3">#REF!</definedName>
    <definedName name="Excel_BuiltIn_Print_Area_6_1_1" localSheetId="4">#REF!</definedName>
    <definedName name="Excel_BuiltIn_Print_Area_6_1_1" localSheetId="5">#REF!</definedName>
    <definedName name="Excel_BuiltIn_Print_Area_6_1_1" localSheetId="6">#REF!,#REF!,#REF!</definedName>
    <definedName name="Excel_BuiltIn_Print_Area_6_1_1" localSheetId="7">#REF!,#REF!,#REF!</definedName>
    <definedName name="Excel_BuiltIn_Print_Area_6_1_1" localSheetId="8">#REF!,#REF!,#REF!</definedName>
    <definedName name="Excel_BuiltIn_Print_Area_6_1_1" localSheetId="9">#REF!,#REF!,#REF!</definedName>
    <definedName name="Excel_BuiltIn_Print_Area_6_1_1" localSheetId="10">#REF!,#REF!,#REF!</definedName>
    <definedName name="Excel_BuiltIn_Print_Area_6_1_1" localSheetId="13">#REF!,#REF!,#REF!</definedName>
    <definedName name="Excel_BuiltIn_Print_Area_6_1_1" localSheetId="0">#REF!,#REF!,#REF!</definedName>
    <definedName name="Excel_BuiltIn_Print_Area_6_1_1" localSheetId="1">#REF!,#REF!,#REF!</definedName>
    <definedName name="Excel_BuiltIn_Print_Area_6_1_1">#REF!,#REF!,#REF!</definedName>
    <definedName name="Excel_BuiltIn_Print_Area_6_1_1_1" localSheetId="3">(#REF!,#REF!,#REF!)</definedName>
    <definedName name="Excel_BuiltIn_Print_Area_6_1_1_1" localSheetId="4">(#REF!,#REF!,#REF!)</definedName>
    <definedName name="Excel_BuiltIn_Print_Area_6_1_1_1" localSheetId="5">(#REF!,#REF!,#REF!)</definedName>
    <definedName name="Excel_BuiltIn_Print_Area_6_1_1_1" localSheetId="13">(#REF!,#REF!,#REF!)</definedName>
    <definedName name="Excel_BuiltIn_Print_Area_6_1_1_1" localSheetId="0">(#REF!,#REF!,#REF!)</definedName>
    <definedName name="Excel_BuiltIn_Print_Area_6_1_1_1">(#REF!,#REF!,#REF!)</definedName>
    <definedName name="Excel_BuiltIn_Print_Area_6_1_1_1_1" localSheetId="3">(#REF!,#REF!,#REF!)</definedName>
    <definedName name="Excel_BuiltIn_Print_Area_6_1_1_1_1" localSheetId="4">(#REF!,#REF!,#REF!)</definedName>
    <definedName name="Excel_BuiltIn_Print_Area_6_1_1_1_1" localSheetId="5">(#REF!,#REF!,#REF!)</definedName>
    <definedName name="Excel_BuiltIn_Print_Area_6_1_1_1_1" localSheetId="13">(#REF!,#REF!,#REF!)</definedName>
    <definedName name="Excel_BuiltIn_Print_Area_6_1_1_1_1" localSheetId="0">(#REF!,#REF!,#REF!)</definedName>
    <definedName name="Excel_BuiltIn_Print_Area_6_1_1_1_1">(#REF!,#REF!,#REF!)</definedName>
    <definedName name="Excel_BuiltIn_Print_Area_7" localSheetId="3">#REF!</definedName>
    <definedName name="Excel_BuiltIn_Print_Area_7" localSheetId="4">#REF!</definedName>
    <definedName name="Excel_BuiltIn_Print_Area_7" localSheetId="5">#REF!</definedName>
    <definedName name="Excel_BuiltIn_Print_Area_7" localSheetId="13">#REF!</definedName>
    <definedName name="Excel_BuiltIn_Print_Area_7" localSheetId="0">#REF!</definedName>
    <definedName name="Excel_BuiltIn_Print_Area_7">#REF!</definedName>
    <definedName name="Excel_BuiltIn_Print_Area_7_1" localSheetId="3">#REF!</definedName>
    <definedName name="Excel_BuiltIn_Print_Area_7_1" localSheetId="4">#REF!</definedName>
    <definedName name="Excel_BuiltIn_Print_Area_7_1" localSheetId="5">#REF!</definedName>
    <definedName name="Excel_BuiltIn_Print_Area_7_1" localSheetId="13">#REF!</definedName>
    <definedName name="Excel_BuiltIn_Print_Area_7_1" localSheetId="0">#REF!</definedName>
    <definedName name="Excel_BuiltIn_Print_Area_7_1">#REF!</definedName>
    <definedName name="Excel_BuiltIn_Print_Area_7_1_1" localSheetId="3">#REF!</definedName>
    <definedName name="Excel_BuiltIn_Print_Area_7_1_1" localSheetId="4">#REF!</definedName>
    <definedName name="Excel_BuiltIn_Print_Area_7_1_1" localSheetId="5">#REF!</definedName>
    <definedName name="Excel_BuiltIn_Print_Area_7_1_1" localSheetId="13">#REF!</definedName>
    <definedName name="Excel_BuiltIn_Print_Area_7_1_1" localSheetId="0">#REF!</definedName>
    <definedName name="Excel_BuiltIn_Print_Area_7_1_1">#REF!</definedName>
    <definedName name="Excel_BuiltIn_Print_Area_7_1_1_1" localSheetId="3">#REF!</definedName>
    <definedName name="Excel_BuiltIn_Print_Area_7_1_1_1" localSheetId="4">#REF!</definedName>
    <definedName name="Excel_BuiltIn_Print_Area_7_1_1_1" localSheetId="5">#REF!</definedName>
    <definedName name="Excel_BuiltIn_Print_Area_7_1_1_1" localSheetId="13">#REF!</definedName>
    <definedName name="Excel_BuiltIn_Print_Area_7_1_1_1" localSheetId="0">#REF!</definedName>
    <definedName name="Excel_BuiltIn_Print_Area_7_1_1_1">#REF!</definedName>
    <definedName name="Excel_BuiltIn_Print_Area_8" localSheetId="3">#REF!</definedName>
    <definedName name="Excel_BuiltIn_Print_Area_8" localSheetId="4">#REF!</definedName>
    <definedName name="Excel_BuiltIn_Print_Area_8" localSheetId="5">#REF!</definedName>
    <definedName name="Excel_BuiltIn_Print_Area_8" localSheetId="13">#REF!</definedName>
    <definedName name="Excel_BuiltIn_Print_Area_8" localSheetId="0">#REF!</definedName>
    <definedName name="Excel_BuiltIn_Print_Area_8">#REF!</definedName>
    <definedName name="Excel_BuiltIn_Print_Area_8_1" localSheetId="3">(#REF!,#REF!)</definedName>
    <definedName name="Excel_BuiltIn_Print_Area_8_1" localSheetId="4">(#REF!,#REF!)</definedName>
    <definedName name="Excel_BuiltIn_Print_Area_8_1" localSheetId="5">(#REF!,#REF!)</definedName>
    <definedName name="Excel_BuiltIn_Print_Area_8_1" localSheetId="13">#REF!,#REF!</definedName>
    <definedName name="Excel_BuiltIn_Print_Area_8_1" localSheetId="0">#REF!,#REF!</definedName>
    <definedName name="Excel_BuiltIn_Print_Area_8_1">#REF!,#REF!</definedName>
    <definedName name="Excel_BuiltIn_Print_Area_8_1_1" localSheetId="2">#REF!</definedName>
    <definedName name="Excel_BuiltIn_Print_Area_8_1_1" localSheetId="12">#REF!</definedName>
    <definedName name="Excel_BuiltIn_Print_Area_8_1_1" localSheetId="3">(#REF!,#REF!)</definedName>
    <definedName name="Excel_BuiltIn_Print_Area_8_1_1" localSheetId="4">(#REF!,#REF!)</definedName>
    <definedName name="Excel_BuiltIn_Print_Area_8_1_1" localSheetId="5">(#REF!,#REF!)</definedName>
    <definedName name="Excel_BuiltIn_Print_Area_8_1_1" localSheetId="6">#REF!</definedName>
    <definedName name="Excel_BuiltIn_Print_Area_8_1_1" localSheetId="7">#REF!</definedName>
    <definedName name="Excel_BuiltIn_Print_Area_8_1_1" localSheetId="8">#REF!</definedName>
    <definedName name="Excel_BuiltIn_Print_Area_8_1_1" localSheetId="9">#REF!</definedName>
    <definedName name="Excel_BuiltIn_Print_Area_8_1_1" localSheetId="10">#REF!</definedName>
    <definedName name="Excel_BuiltIn_Print_Area_8_1_1" localSheetId="13">#REF!</definedName>
    <definedName name="Excel_BuiltIn_Print_Area_8_1_1" localSheetId="0">#REF!</definedName>
    <definedName name="Excel_BuiltIn_Print_Area_8_1_1" localSheetId="1">#REF!</definedName>
    <definedName name="Excel_BuiltIn_Print_Area_8_1_1">#REF!</definedName>
    <definedName name="Excel_BuiltIn_Print_Area_8_1_1_1" localSheetId="3">#REF!</definedName>
    <definedName name="Excel_BuiltIn_Print_Area_8_1_1_1" localSheetId="4">#REF!</definedName>
    <definedName name="Excel_BuiltIn_Print_Area_8_1_1_1" localSheetId="5">#REF!</definedName>
    <definedName name="Excel_BuiltIn_Print_Area_8_1_1_1" localSheetId="13">#REF!</definedName>
    <definedName name="Excel_BuiltIn_Print_Area_8_1_1_1" localSheetId="0">#REF!</definedName>
    <definedName name="Excel_BuiltIn_Print_Area_8_1_1_1">#REF!</definedName>
    <definedName name="Excel_BuiltIn_Print_Area_9" localSheetId="3">#REF!</definedName>
    <definedName name="Excel_BuiltIn_Print_Area_9" localSheetId="4">#REF!</definedName>
    <definedName name="Excel_BuiltIn_Print_Area_9" localSheetId="5">#REF!</definedName>
    <definedName name="Excel_BuiltIn_Print_Area_9" localSheetId="13">#REF!</definedName>
    <definedName name="Excel_BuiltIn_Print_Area_9" localSheetId="0">#REF!</definedName>
    <definedName name="Excel_BuiltIn_Print_Area_9">#REF!</definedName>
    <definedName name="Excel_BuiltIn_Print_Area_9_1" localSheetId="3">#REF!</definedName>
    <definedName name="Excel_BuiltIn_Print_Area_9_1" localSheetId="4">#REF!</definedName>
    <definedName name="Excel_BuiltIn_Print_Area_9_1" localSheetId="5">#REF!</definedName>
    <definedName name="Excel_BuiltIn_Print_Area_9_1" localSheetId="13">#REF!</definedName>
    <definedName name="Excel_BuiltIn_Print_Area_9_1" localSheetId="0">#REF!</definedName>
    <definedName name="Excel_BuiltIn_Print_Area_9_1">#REF!</definedName>
    <definedName name="Excel_BuiltIn_Print_Area_9_1_1" localSheetId="2">#REF!</definedName>
    <definedName name="Excel_BuiltIn_Print_Area_9_1_1" localSheetId="12">#REF!</definedName>
    <definedName name="Excel_BuiltIn_Print_Area_9_1_1" localSheetId="3">(#REF!,#REF!)</definedName>
    <definedName name="Excel_BuiltIn_Print_Area_9_1_1" localSheetId="4">(#REF!,#REF!)</definedName>
    <definedName name="Excel_BuiltIn_Print_Area_9_1_1" localSheetId="5">(#REF!,#REF!)</definedName>
    <definedName name="Excel_BuiltIn_Print_Area_9_1_1" localSheetId="6">#REF!</definedName>
    <definedName name="Excel_BuiltIn_Print_Area_9_1_1" localSheetId="7">#REF!</definedName>
    <definedName name="Excel_BuiltIn_Print_Area_9_1_1" localSheetId="8">#REF!</definedName>
    <definedName name="Excel_BuiltIn_Print_Area_9_1_1" localSheetId="9">#REF!</definedName>
    <definedName name="Excel_BuiltIn_Print_Area_9_1_1" localSheetId="10">#REF!</definedName>
    <definedName name="Excel_BuiltIn_Print_Area_9_1_1" localSheetId="13">#REF!</definedName>
    <definedName name="Excel_BuiltIn_Print_Area_9_1_1" localSheetId="0">#REF!</definedName>
    <definedName name="Excel_BuiltIn_Print_Area_9_1_1" localSheetId="1">#REF!</definedName>
    <definedName name="Excel_BuiltIn_Print_Area_9_1_1">#REF!</definedName>
    <definedName name="Excel_BuiltIn_Print_Area_9_1_1_1" localSheetId="3">#REF!</definedName>
    <definedName name="Excel_BuiltIn_Print_Area_9_1_1_1" localSheetId="4">#REF!</definedName>
    <definedName name="Excel_BuiltIn_Print_Area_9_1_1_1" localSheetId="5">#REF!</definedName>
    <definedName name="Excel_BuiltIn_Print_Area_9_1_1_1" localSheetId="13">#REF!</definedName>
    <definedName name="Excel_BuiltIn_Print_Area_9_1_1_1" localSheetId="0">#REF!</definedName>
    <definedName name="Excel_BuiltIn_Print_Area_9_1_1_1">#REF!</definedName>
    <definedName name="Excel_BuiltIn_Print_Area_9_1_1_1_1" localSheetId="3">#REF!</definedName>
    <definedName name="Excel_BuiltIn_Print_Area_9_1_1_1_1" localSheetId="4">#REF!</definedName>
    <definedName name="Excel_BuiltIn_Print_Area_9_1_1_1_1" localSheetId="5">#REF!</definedName>
    <definedName name="Excel_BuiltIn_Print_Area_9_1_1_1_1" localSheetId="13">#REF!</definedName>
    <definedName name="Excel_BuiltIn_Print_Area_9_1_1_1_1" localSheetId="0">#REF!</definedName>
    <definedName name="Excel_BuiltIn_Print_Area_9_1_1_1_1">#REF!</definedName>
    <definedName name="Excel_BuiltIn_Print_Titles_1" localSheetId="13">#REF!</definedName>
    <definedName name="Excel_BuiltIn_Print_Titles_1" localSheetId="0">#REF!</definedName>
    <definedName name="Excel_BuiltIn_Print_Titles_1">#REF!</definedName>
    <definedName name="Excel_BuiltIn_Print_Titles_1_1" localSheetId="13">#REF!</definedName>
    <definedName name="Excel_BuiltIn_Print_Titles_1_1" localSheetId="0">#REF!</definedName>
    <definedName name="Excel_BuiltIn_Print_Titles_1_1">#REF!</definedName>
    <definedName name="Excel_BuiltIn_Print_Titles_1_1_1" localSheetId="13">#REF!</definedName>
    <definedName name="Excel_BuiltIn_Print_Titles_1_1_1" localSheetId="0">#REF!</definedName>
    <definedName name="Excel_BuiltIn_Print_Titles_1_1_1">#REF!</definedName>
    <definedName name="Excel_BuiltIn_Print_Titles_1_1_1_1" localSheetId="13">#REF!</definedName>
    <definedName name="Excel_BuiltIn_Print_Titles_1_1_1_1" localSheetId="0">#REF!</definedName>
    <definedName name="Excel_BuiltIn_Print_Titles_1_1_1_1">#REF!</definedName>
    <definedName name="Excel_BuiltIn_Print_Titles_1_1_1_8" localSheetId="3">#REF!</definedName>
    <definedName name="Excel_BuiltIn_Print_Titles_1_1_1_8" localSheetId="4">#REF!</definedName>
    <definedName name="Excel_BuiltIn_Print_Titles_1_1_1_8" localSheetId="5">#REF!</definedName>
    <definedName name="Excel_BuiltIn_Print_Titles_1_1_1_8" localSheetId="13">#REF!</definedName>
    <definedName name="Excel_BuiltIn_Print_Titles_1_1_1_8" localSheetId="0">#REF!</definedName>
    <definedName name="Excel_BuiltIn_Print_Titles_1_1_1_8">#REF!</definedName>
    <definedName name="Excel_BuiltIn_Print_Titles_1_1_8" localSheetId="3">#REF!</definedName>
    <definedName name="Excel_BuiltIn_Print_Titles_1_1_8" localSheetId="4">#REF!</definedName>
    <definedName name="Excel_BuiltIn_Print_Titles_1_1_8" localSheetId="5">#REF!</definedName>
    <definedName name="Excel_BuiltIn_Print_Titles_1_1_8" localSheetId="13">#REF!</definedName>
    <definedName name="Excel_BuiltIn_Print_Titles_1_1_8" localSheetId="0">#REF!</definedName>
    <definedName name="Excel_BuiltIn_Print_Titles_1_1_8">#REF!</definedName>
    <definedName name="Excel_BuiltIn_Print_Titles_10" localSheetId="3">#REF!</definedName>
    <definedName name="Excel_BuiltIn_Print_Titles_10" localSheetId="4">#REF!</definedName>
    <definedName name="Excel_BuiltIn_Print_Titles_10" localSheetId="5">#REF!</definedName>
    <definedName name="Excel_BuiltIn_Print_Titles_10" localSheetId="13">#REF!</definedName>
    <definedName name="Excel_BuiltIn_Print_Titles_10" localSheetId="0">#REF!</definedName>
    <definedName name="Excel_BuiltIn_Print_Titles_10">#REF!</definedName>
    <definedName name="Excel_BuiltIn_Print_Titles_10_1" localSheetId="13">#REF!</definedName>
    <definedName name="Excel_BuiltIn_Print_Titles_10_1" localSheetId="0">#REF!</definedName>
    <definedName name="Excel_BuiltIn_Print_Titles_10_1">#REF!</definedName>
    <definedName name="Excel_BuiltIn_Print_Titles_12" localSheetId="3">#REF!</definedName>
    <definedName name="Excel_BuiltIn_Print_Titles_12" localSheetId="4">#REF!</definedName>
    <definedName name="Excel_BuiltIn_Print_Titles_12" localSheetId="5">#REF!</definedName>
    <definedName name="Excel_BuiltIn_Print_Titles_12" localSheetId="13">#REF!</definedName>
    <definedName name="Excel_BuiltIn_Print_Titles_12" localSheetId="0">#REF!</definedName>
    <definedName name="Excel_BuiltIn_Print_Titles_12">#REF!</definedName>
    <definedName name="Excel_BuiltIn_Print_Titles_16" localSheetId="3">#REF!</definedName>
    <definedName name="Excel_BuiltIn_Print_Titles_16" localSheetId="4">#REF!</definedName>
    <definedName name="Excel_BuiltIn_Print_Titles_16" localSheetId="5">#REF!</definedName>
    <definedName name="Excel_BuiltIn_Print_Titles_16" localSheetId="13">#REF!</definedName>
    <definedName name="Excel_BuiltIn_Print_Titles_16" localSheetId="0">#REF!</definedName>
    <definedName name="Excel_BuiltIn_Print_Titles_16">#REF!</definedName>
    <definedName name="Excel_BuiltIn_Print_Titles_19" localSheetId="13">#REF!</definedName>
    <definedName name="Excel_BuiltIn_Print_Titles_19" localSheetId="0">#REF!</definedName>
    <definedName name="Excel_BuiltIn_Print_Titles_19">#REF!</definedName>
    <definedName name="Excel_BuiltIn_Print_Titles_2" localSheetId="13">#REF!</definedName>
    <definedName name="Excel_BuiltIn_Print_Titles_2" localSheetId="0">#REF!</definedName>
    <definedName name="Excel_BuiltIn_Print_Titles_2">#REF!</definedName>
    <definedName name="Excel_BuiltIn_Print_Titles_2_4">"$#ODWOŁANIE!.$A$4:$IV$12"</definedName>
    <definedName name="Excel_BuiltIn_Print_Titles_20" localSheetId="3">#REF!</definedName>
    <definedName name="Excel_BuiltIn_Print_Titles_20" localSheetId="4">#REF!</definedName>
    <definedName name="Excel_BuiltIn_Print_Titles_20" localSheetId="5">#REF!</definedName>
    <definedName name="Excel_BuiltIn_Print_Titles_20" localSheetId="13">#REF!</definedName>
    <definedName name="Excel_BuiltIn_Print_Titles_20" localSheetId="0">#REF!</definedName>
    <definedName name="Excel_BuiltIn_Print_Titles_20">#REF!</definedName>
    <definedName name="Excel_BuiltIn_Print_Titles_21" localSheetId="13">#REF!</definedName>
    <definedName name="Excel_BuiltIn_Print_Titles_21" localSheetId="0">#REF!</definedName>
    <definedName name="Excel_BuiltIn_Print_Titles_21">#REF!</definedName>
    <definedName name="Excel_BuiltIn_Print_Titles_22" localSheetId="13">#REF!</definedName>
    <definedName name="Excel_BuiltIn_Print_Titles_22" localSheetId="0">#REF!</definedName>
    <definedName name="Excel_BuiltIn_Print_Titles_22">#REF!</definedName>
    <definedName name="Excel_BuiltIn_Print_Titles_23" localSheetId="3">#REF!</definedName>
    <definedName name="Excel_BuiltIn_Print_Titles_23" localSheetId="4">#REF!</definedName>
    <definedName name="Excel_BuiltIn_Print_Titles_23" localSheetId="5">#REF!</definedName>
    <definedName name="Excel_BuiltIn_Print_Titles_23" localSheetId="13">#REF!</definedName>
    <definedName name="Excel_BuiltIn_Print_Titles_23" localSheetId="0">#REF!</definedName>
    <definedName name="Excel_BuiltIn_Print_Titles_23">#REF!</definedName>
    <definedName name="Excel_BuiltIn_Print_Titles_24" localSheetId="13">#REF!</definedName>
    <definedName name="Excel_BuiltIn_Print_Titles_24" localSheetId="0">#REF!</definedName>
    <definedName name="Excel_BuiltIn_Print_Titles_24">#REF!</definedName>
    <definedName name="Excel_BuiltIn_Print_Titles_25" localSheetId="13">#REF!</definedName>
    <definedName name="Excel_BuiltIn_Print_Titles_25" localSheetId="0">#REF!</definedName>
    <definedName name="Excel_BuiltIn_Print_Titles_25">#REF!</definedName>
    <definedName name="Excel_BuiltIn_Print_Titles_26" localSheetId="3">#REF!</definedName>
    <definedName name="Excel_BuiltIn_Print_Titles_26" localSheetId="4">#REF!</definedName>
    <definedName name="Excel_BuiltIn_Print_Titles_26" localSheetId="5">#REF!</definedName>
    <definedName name="Excel_BuiltIn_Print_Titles_26" localSheetId="13">#REF!</definedName>
    <definedName name="Excel_BuiltIn_Print_Titles_26" localSheetId="0">#REF!</definedName>
    <definedName name="Excel_BuiltIn_Print_Titles_26">#REF!</definedName>
    <definedName name="Excel_BuiltIn_Print_Titles_27" localSheetId="13">#REF!</definedName>
    <definedName name="Excel_BuiltIn_Print_Titles_27" localSheetId="0">#REF!</definedName>
    <definedName name="Excel_BuiltIn_Print_Titles_27">#REF!</definedName>
    <definedName name="Excel_BuiltIn_Print_Titles_28" localSheetId="3">#REF!</definedName>
    <definedName name="Excel_BuiltIn_Print_Titles_28" localSheetId="4">#REF!</definedName>
    <definedName name="Excel_BuiltIn_Print_Titles_28" localSheetId="5">#REF!</definedName>
    <definedName name="Excel_BuiltIn_Print_Titles_28" localSheetId="13">#REF!</definedName>
    <definedName name="Excel_BuiltIn_Print_Titles_28" localSheetId="0">#REF!</definedName>
    <definedName name="Excel_BuiltIn_Print_Titles_28">#REF!</definedName>
    <definedName name="Excel_BuiltIn_Print_Titles_29" localSheetId="13">#REF!</definedName>
    <definedName name="Excel_BuiltIn_Print_Titles_29" localSheetId="0">#REF!</definedName>
    <definedName name="Excel_BuiltIn_Print_Titles_29">#REF!</definedName>
    <definedName name="Excel_BuiltIn_Print_Titles_3" localSheetId="13">#REF!</definedName>
    <definedName name="Excel_BuiltIn_Print_Titles_3" localSheetId="0">#REF!</definedName>
    <definedName name="Excel_BuiltIn_Print_Titles_3">#REF!</definedName>
    <definedName name="Excel_BuiltIn_Print_Titles_3_1_1_1">"$#ODWOŁANIE!.$A$6:$IV$13"</definedName>
    <definedName name="Excel_BuiltIn_Print_Titles_30" localSheetId="3">#REF!</definedName>
    <definedName name="Excel_BuiltIn_Print_Titles_30" localSheetId="4">#REF!</definedName>
    <definedName name="Excel_BuiltIn_Print_Titles_30" localSheetId="5">#REF!</definedName>
    <definedName name="Excel_BuiltIn_Print_Titles_30" localSheetId="13">#REF!</definedName>
    <definedName name="Excel_BuiltIn_Print_Titles_30" localSheetId="0">#REF!</definedName>
    <definedName name="Excel_BuiltIn_Print_Titles_30">#REF!</definedName>
    <definedName name="Excel_BuiltIn_Print_Titles_32" localSheetId="3">#REF!</definedName>
    <definedName name="Excel_BuiltIn_Print_Titles_32" localSheetId="4">#REF!</definedName>
    <definedName name="Excel_BuiltIn_Print_Titles_32" localSheetId="5">#REF!</definedName>
    <definedName name="Excel_BuiltIn_Print_Titles_32" localSheetId="13">#REF!</definedName>
    <definedName name="Excel_BuiltIn_Print_Titles_32" localSheetId="0">#REF!</definedName>
    <definedName name="Excel_BuiltIn_Print_Titles_32">#REF!</definedName>
    <definedName name="Excel_BuiltIn_Print_Titles_36" localSheetId="3">#REF!</definedName>
    <definedName name="Excel_BuiltIn_Print_Titles_36" localSheetId="4">#REF!</definedName>
    <definedName name="Excel_BuiltIn_Print_Titles_36" localSheetId="5">#REF!</definedName>
    <definedName name="Excel_BuiltIn_Print_Titles_36" localSheetId="13">#REF!</definedName>
    <definedName name="Excel_BuiltIn_Print_Titles_36" localSheetId="0">#REF!</definedName>
    <definedName name="Excel_BuiltIn_Print_Titles_36">#REF!</definedName>
    <definedName name="Excel_BuiltIn_Print_Titles_38" localSheetId="3">#REF!</definedName>
    <definedName name="Excel_BuiltIn_Print_Titles_38" localSheetId="4">#REF!</definedName>
    <definedName name="Excel_BuiltIn_Print_Titles_38" localSheetId="5">#REF!</definedName>
    <definedName name="Excel_BuiltIn_Print_Titles_38" localSheetId="13">#REF!</definedName>
    <definedName name="Excel_BuiltIn_Print_Titles_38" localSheetId="0">#REF!</definedName>
    <definedName name="Excel_BuiltIn_Print_Titles_38">#REF!</definedName>
    <definedName name="Excel_BuiltIn_Print_Titles_4">"$#ODWOŁANIE!.$A$4:$IV$13"</definedName>
    <definedName name="Excel_BuiltIn_Print_Titles_40" localSheetId="3">#REF!</definedName>
    <definedName name="Excel_BuiltIn_Print_Titles_40" localSheetId="4">#REF!</definedName>
    <definedName name="Excel_BuiltIn_Print_Titles_40" localSheetId="5">#REF!</definedName>
    <definedName name="Excel_BuiltIn_Print_Titles_40" localSheetId="13">#REF!</definedName>
    <definedName name="Excel_BuiltIn_Print_Titles_40" localSheetId="0">#REF!</definedName>
    <definedName name="Excel_BuiltIn_Print_Titles_40">#REF!</definedName>
    <definedName name="Excel_BuiltIn_Print_Titles_42" localSheetId="3">#REF!</definedName>
    <definedName name="Excel_BuiltIn_Print_Titles_42" localSheetId="4">#REF!</definedName>
    <definedName name="Excel_BuiltIn_Print_Titles_42" localSheetId="5">#REF!</definedName>
    <definedName name="Excel_BuiltIn_Print_Titles_42" localSheetId="13">#REF!</definedName>
    <definedName name="Excel_BuiltIn_Print_Titles_42" localSheetId="0">#REF!</definedName>
    <definedName name="Excel_BuiltIn_Print_Titles_42">#REF!</definedName>
    <definedName name="Excel_BuiltIn_Print_Titles_44" localSheetId="3">#REF!</definedName>
    <definedName name="Excel_BuiltIn_Print_Titles_44" localSheetId="4">#REF!</definedName>
    <definedName name="Excel_BuiltIn_Print_Titles_44" localSheetId="5">#REF!</definedName>
    <definedName name="Excel_BuiltIn_Print_Titles_44" localSheetId="13">#REF!</definedName>
    <definedName name="Excel_BuiltIn_Print_Titles_44" localSheetId="0">#REF!</definedName>
    <definedName name="Excel_BuiltIn_Print_Titles_44">#REF!</definedName>
    <definedName name="Excel_BuiltIn_Print_Titles_46" localSheetId="3">#REF!</definedName>
    <definedName name="Excel_BuiltIn_Print_Titles_46" localSheetId="4">#REF!</definedName>
    <definedName name="Excel_BuiltIn_Print_Titles_46" localSheetId="5">#REF!</definedName>
    <definedName name="Excel_BuiltIn_Print_Titles_46" localSheetId="13">#REF!</definedName>
    <definedName name="Excel_BuiltIn_Print_Titles_46" localSheetId="0">#REF!</definedName>
    <definedName name="Excel_BuiltIn_Print_Titles_46">#REF!</definedName>
    <definedName name="Excel_BuiltIn_Print_Titles_47" localSheetId="3">#REF!</definedName>
    <definedName name="Excel_BuiltIn_Print_Titles_47" localSheetId="4">#REF!</definedName>
    <definedName name="Excel_BuiltIn_Print_Titles_47" localSheetId="5">#REF!</definedName>
    <definedName name="Excel_BuiltIn_Print_Titles_47" localSheetId="13">#REF!</definedName>
    <definedName name="Excel_BuiltIn_Print_Titles_47" localSheetId="0">#REF!</definedName>
    <definedName name="Excel_BuiltIn_Print_Titles_47">#REF!</definedName>
    <definedName name="Excel_BuiltIn_Print_Titles_5" localSheetId="13">#REF!</definedName>
    <definedName name="Excel_BuiltIn_Print_Titles_5" localSheetId="0">#REF!</definedName>
    <definedName name="Excel_BuiltIn_Print_Titles_5">#REF!</definedName>
    <definedName name="Excel_BuiltIn_Print_Titles_7" localSheetId="3">#REF!</definedName>
    <definedName name="Excel_BuiltIn_Print_Titles_7" localSheetId="4">#REF!</definedName>
    <definedName name="Excel_BuiltIn_Print_Titles_7" localSheetId="5">#REF!</definedName>
    <definedName name="Excel_BuiltIn_Print_Titles_7" localSheetId="13">#REF!</definedName>
    <definedName name="Excel_BuiltIn_Print_Titles_7" localSheetId="0">#REF!</definedName>
    <definedName name="Excel_BuiltIn_Print_Titles_7">#REF!</definedName>
    <definedName name="Excel_BuiltIn_Print_Titles_7_1" localSheetId="13">#REF!</definedName>
    <definedName name="Excel_BuiltIn_Print_Titles_7_1" localSheetId="0">#REF!</definedName>
    <definedName name="Excel_BuiltIn_Print_Titles_7_1">#REF!</definedName>
    <definedName name="Excel_BuiltIn_Print_Titles_8" localSheetId="3">#REF!</definedName>
    <definedName name="Excel_BuiltIn_Print_Titles_8" localSheetId="4">#REF!</definedName>
    <definedName name="Excel_BuiltIn_Print_Titles_8" localSheetId="5">#REF!</definedName>
    <definedName name="Excel_BuiltIn_Print_Titles_8" localSheetId="13">#REF!</definedName>
    <definedName name="Excel_BuiltIn_Print_Titles_8" localSheetId="0">#REF!</definedName>
    <definedName name="Excel_BuiltIn_Print_Titles_8">#REF!</definedName>
    <definedName name="excelblog_Dziesiatki" localSheetId="2">{"dziesięć";"dwadzieścia";"trzydzieści";"czterdzieści";"pięćdziesiąt";"sześćdziesiąt";"siedemdziesiąt";"osiemdziesiąt";"dziewięćdziesiąt"}</definedName>
    <definedName name="excelblog_Dziesiatki" localSheetId="11">{"dziesięć";"dwadzieścia";"trzydzieści";"czterdzieści";"pięćdziesiąt";"sześćdziesiąt";"siedemdziesiąt";"osiemdziesiąt";"dziewięćdziesiąt"}</definedName>
    <definedName name="excelblog_Dziesiatki" localSheetId="12">{"dziesięć";"dwadzieścia";"trzydzieści";"czterdzieści";"pięćdziesiąt";"sześćdziesiąt";"siedemdziesiąt";"osiemdziesiąt";"dziewięćdziesiąt"}</definedName>
    <definedName name="excelblog_Dziesiatki" localSheetId="3">{"dziesięć";"dwadzieścia";"trzydzieści";"czterdzieści";"pięćdziesiąt";"sześćdziesiąt";"siedemdziesiąt";"osiemdziesiąt";"dziewięćdziesiąt"}</definedName>
    <definedName name="excelblog_Dziesiatki" localSheetId="4">{"dziesięć";"dwadzieścia";"trzydzieści";"czterdzieści";"pięćdziesiąt";"sześćdziesiąt";"siedemdziesiąt";"osiemdziesiąt";"dziewięćdziesiąt"}</definedName>
    <definedName name="excelblog_Dziesiatki" localSheetId="5">{"dziesięć";"dwadzieścia";"trzydzieści";"czterdzieści";"pięćdziesiąt";"sześćdziesiąt";"siedemdziesiąt";"osiemdziesiąt";"dziewięćdziesiąt"}</definedName>
    <definedName name="excelblog_Dziesiatki" localSheetId="6">{"dziesięć";"dwadzieścia";"trzydzieści";"czterdzieści";"pięćdziesiąt";"sześćdziesiąt";"siedemdziesiąt";"osiemdziesiąt";"dziewięćdziesiąt"}</definedName>
    <definedName name="excelblog_Dziesiatki" localSheetId="7">{"dziesięć";"dwadzieścia";"trzydzieści";"czterdzieści";"pięćdziesiąt";"sześćdziesiąt";"siedemdziesiąt";"osiemdziesiąt";"dziewięćdziesiąt"}</definedName>
    <definedName name="excelblog_Dziesiatki" localSheetId="8">{"dziesięć";"dwadzieścia";"trzydzieści";"czterdzieści";"pięćdziesiąt";"sześćdziesiąt";"siedemdziesiąt";"osiemdziesiąt";"dziewięćdziesiąt"}</definedName>
    <definedName name="excelblog_Dziesiatki" localSheetId="9">{"dziesięć";"dwadzieścia";"trzydzieści";"czterdzieści";"pięćdziesiąt";"sześćdziesiąt";"siedemdziesiąt";"osiemdziesiąt";"dziewięćdziesiąt"}</definedName>
    <definedName name="excelblog_Dziesiatki" localSheetId="10">{"dziesięć";"dwadzieścia";"trzydzieści";"czterdzieści";"pięćdziesiąt";"sześćdziesiąt";"siedemdziesiąt";"osiemdziesiąt";"dziewięćdziesiąt"}</definedName>
    <definedName name="excelblog_Dziesiatki" localSheetId="13">{"dziesięć";"dwadzieścia";"trzydzieści";"czterdzieści";"pięćdziesiąt";"sześćdziesiąt";"siedemdziesiąt";"osiemdziesiąt";"dziewięćdziesiąt"}</definedName>
    <definedName name="excelblog_Dziesiatki" localSheetId="0">{"dziesięć";"dwadzieścia";"trzydzieści";"czterdzieści";"pięćdziesiąt";"sześćdziesiąt";"siedemdziesiąt";"osiemdziesiąt";"dziewięćdziesiąt"}</definedName>
    <definedName name="excelblog_Dziesiatki" localSheetId="1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2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11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12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3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4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5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6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7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8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9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10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13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Jednosci" localSheetId="0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 localSheetId="1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2">{"sto";"dwieście";"trzysta";"czterysta";"pięćset";"sześćset";"siedemset";"osiemset";"dziewięcset"}</definedName>
    <definedName name="excelblog_Setki" localSheetId="11">{"sto";"dwieście";"trzysta";"czterysta";"pięćset";"sześćset";"siedemset";"osiemset";"dziewięcset"}</definedName>
    <definedName name="excelblog_Setki" localSheetId="12">{"sto";"dwieście";"trzysta";"czterysta";"pięćset";"sześćset";"siedemset";"osiemset";"dziewięcset"}</definedName>
    <definedName name="excelblog_Setki" localSheetId="3">{"sto";"dwieście";"trzysta";"czterysta";"pięćset";"sześćset";"siedemset";"osiemset";"dziewięcset"}</definedName>
    <definedName name="excelblog_Setki" localSheetId="4">{"sto";"dwieście";"trzysta";"czterysta";"pięćset";"sześćset";"siedemset";"osiemset";"dziewięcset"}</definedName>
    <definedName name="excelblog_Setki" localSheetId="5">{"sto";"dwieście";"trzysta";"czterysta";"pięćset";"sześćset";"siedemset";"osiemset";"dziewięcset"}</definedName>
    <definedName name="excelblog_Setki" localSheetId="6">{"sto";"dwieście";"trzysta";"czterysta";"pięćset";"sześćset";"siedemset";"osiemset";"dziewięcset"}</definedName>
    <definedName name="excelblog_Setki" localSheetId="7">{"sto";"dwieście";"trzysta";"czterysta";"pięćset";"sześćset";"siedemset";"osiemset";"dziewięcset"}</definedName>
    <definedName name="excelblog_Setki" localSheetId="8">{"sto";"dwieście";"trzysta";"czterysta";"pięćset";"sześćset";"siedemset";"osiemset";"dziewięcset"}</definedName>
    <definedName name="excelblog_Setki" localSheetId="9">{"sto";"dwieście";"trzysta";"czterysta";"pięćset";"sześćset";"siedemset";"osiemset";"dziewięcset"}</definedName>
    <definedName name="excelblog_Setki" localSheetId="10">{"sto";"dwieście";"trzysta";"czterysta";"pięćset";"sześćset";"siedemset";"osiemset";"dziewięcset"}</definedName>
    <definedName name="excelblog_Setki" localSheetId="13">{"sto";"dwieście";"trzysta";"czterysta";"pięćset";"sześćset";"siedemset";"osiemset";"dziewięćset"}</definedName>
    <definedName name="excelblog_Setki" localSheetId="0">{"sto";"dwieście";"trzysta";"czterysta";"pięćset";"sześćset";"siedemset";"osiemset";"dziewięcset"}</definedName>
    <definedName name="excelblog_Setki" localSheetId="1">{"sto";"dwieście";"trzysta";"czterysta";"pięćset";"sześćset";"siedemset";"osiemset";"dziewięcset"}</definedName>
    <definedName name="excelblog_Setki">{"sto";"dwieście";"trzysta";"czterysta";"pięćset";"sześćset";"siedemset";"osiemset";"dziewięcset"}</definedName>
    <definedName name="ezr" localSheetId="2">#REF!</definedName>
    <definedName name="ezr" localSheetId="11">#REF!</definedName>
    <definedName name="ezr" localSheetId="12">#REF!</definedName>
    <definedName name="ezr" localSheetId="6">#REF!</definedName>
    <definedName name="ezr" localSheetId="7">#REF!</definedName>
    <definedName name="ezr" localSheetId="8">#REF!</definedName>
    <definedName name="ezr" localSheetId="9">#REF!</definedName>
    <definedName name="ezr" localSheetId="10">#REF!</definedName>
    <definedName name="ezr" localSheetId="13">#REF!</definedName>
    <definedName name="ezr" localSheetId="0">#REF!</definedName>
    <definedName name="ezr">#REF!</definedName>
    <definedName name="F" localSheetId="2">#REF!</definedName>
    <definedName name="F" localSheetId="11">#REF!</definedName>
    <definedName name="F" localSheetId="3">#REF!</definedName>
    <definedName name="F" localSheetId="4">#REF!</definedName>
    <definedName name="F" localSheetId="5">#REF!</definedName>
    <definedName name="F" localSheetId="13">#REF!</definedName>
    <definedName name="F" localSheetId="0">#REF!</definedName>
    <definedName name="F">#REF!</definedName>
    <definedName name="factor" localSheetId="13">#REF!</definedName>
    <definedName name="factor" localSheetId="0">#REF!</definedName>
    <definedName name="factor">#REF!</definedName>
    <definedName name="fdgsd" localSheetId="13">#REF!</definedName>
    <definedName name="fdgsd" localSheetId="0">#REF!</definedName>
    <definedName name="fdgsd">#REF!</definedName>
    <definedName name="fdr" localSheetId="11">#REF!</definedName>
    <definedName name="fdr" localSheetId="13">#REF!</definedName>
    <definedName name="fdr" localSheetId="0">#REF!</definedName>
    <definedName name="fdr">#REF!</definedName>
    <definedName name="feawr" localSheetId="11">#REF!</definedName>
    <definedName name="feawr" localSheetId="13">#REF!</definedName>
    <definedName name="feawr" localSheetId="0">#REF!</definedName>
    <definedName name="feawr">#REF!</definedName>
    <definedName name="fer" localSheetId="11">#REF!</definedName>
    <definedName name="fer" localSheetId="13">#REF!</definedName>
    <definedName name="fer" localSheetId="0">#REF!</definedName>
    <definedName name="fer">#REF!</definedName>
    <definedName name="ferg" localSheetId="11">#REF!</definedName>
    <definedName name="ferg" localSheetId="13">#REF!</definedName>
    <definedName name="ferg" localSheetId="0">#REF!</definedName>
    <definedName name="ferg">#REF!</definedName>
    <definedName name="fesdr" localSheetId="11">#REF!</definedName>
    <definedName name="fesdr" localSheetId="13">#REF!</definedName>
    <definedName name="fesdr" localSheetId="0">#REF!</definedName>
    <definedName name="fesdr">#REF!</definedName>
    <definedName name="FF" localSheetId="13">#REF!</definedName>
    <definedName name="FF" localSheetId="0">#REF!</definedName>
    <definedName name="FF">#REF!</definedName>
    <definedName name="fg" localSheetId="11">#REF!</definedName>
    <definedName name="fg" localSheetId="13">#REF!</definedName>
    <definedName name="fg" localSheetId="0">#REF!</definedName>
    <definedName name="fg">#REF!</definedName>
    <definedName name="fsd" localSheetId="11">#REF!</definedName>
    <definedName name="fsd" localSheetId="13">#REF!</definedName>
    <definedName name="fsd" localSheetId="0">#REF!</definedName>
    <definedName name="fsd">#REF!</definedName>
    <definedName name="fsdf" localSheetId="11">#REF!</definedName>
    <definedName name="fsdf" localSheetId="13">#REF!</definedName>
    <definedName name="fsdf" localSheetId="0">#REF!</definedName>
    <definedName name="fsdf">#REF!</definedName>
    <definedName name="fwfwe" localSheetId="13">#REF!</definedName>
    <definedName name="fwfwe" localSheetId="0">#REF!</definedName>
    <definedName name="fwfwe">#REF!</definedName>
    <definedName name="g" localSheetId="11">#REF!</definedName>
    <definedName name="g" localSheetId="13">#REF!</definedName>
    <definedName name="g" localSheetId="0">#REF!</definedName>
    <definedName name="G">#REF!</definedName>
    <definedName name="gd" localSheetId="11">#REF!</definedName>
    <definedName name="gd" localSheetId="13">#REF!</definedName>
    <definedName name="gd" localSheetId="0">#REF!</definedName>
    <definedName name="gd">#REF!</definedName>
    <definedName name="gdf" localSheetId="11">#REF!</definedName>
    <definedName name="gdf" localSheetId="13">#REF!</definedName>
    <definedName name="gdf" localSheetId="0">#REF!</definedName>
    <definedName name="gdf">#REF!</definedName>
    <definedName name="gdfg" localSheetId="11">#REF!</definedName>
    <definedName name="gdfg" localSheetId="13">#REF!</definedName>
    <definedName name="gdfg" localSheetId="0">#REF!</definedName>
    <definedName name="gdfg">#REF!</definedName>
    <definedName name="gdg" localSheetId="11">#REF!</definedName>
    <definedName name="gdg" localSheetId="13">#REF!</definedName>
    <definedName name="gdg" localSheetId="0">#REF!</definedName>
    <definedName name="gdg">#REF!</definedName>
    <definedName name="gdrz" localSheetId="11">#REF!</definedName>
    <definedName name="gdrz" localSheetId="13">#REF!</definedName>
    <definedName name="gdrz" localSheetId="0">#REF!</definedName>
    <definedName name="gdrz">#REF!</definedName>
    <definedName name="gdsf" localSheetId="11">#REF!</definedName>
    <definedName name="gdsf" localSheetId="13">#REF!</definedName>
    <definedName name="gdsf" localSheetId="0">#REF!</definedName>
    <definedName name="gdsf">#REF!</definedName>
    <definedName name="gdz" localSheetId="11">#REF!</definedName>
    <definedName name="gdz" localSheetId="13">#REF!</definedName>
    <definedName name="gdz" localSheetId="0">#REF!</definedName>
    <definedName name="gdz">#REF!</definedName>
    <definedName name="gear" localSheetId="11">#REF!</definedName>
    <definedName name="gear" localSheetId="13">#REF!</definedName>
    <definedName name="gear" localSheetId="0">#REF!</definedName>
    <definedName name="gear">#REF!</definedName>
    <definedName name="gedr" localSheetId="11">#REF!</definedName>
    <definedName name="gedr" localSheetId="13">#REF!</definedName>
    <definedName name="gedr" localSheetId="0">#REF!</definedName>
    <definedName name="gedr">#REF!</definedName>
    <definedName name="general">[6]D2_odc_I!#REF!</definedName>
    <definedName name="geodezja" localSheetId="3">#REF!</definedName>
    <definedName name="geodezja" localSheetId="4">#REF!</definedName>
    <definedName name="geodezja" localSheetId="5">#REF!</definedName>
    <definedName name="geodezja" localSheetId="13">#REF!</definedName>
    <definedName name="geodezja" localSheetId="0">#REF!</definedName>
    <definedName name="geodezja">#REF!</definedName>
    <definedName name="gezr" localSheetId="11">#REF!</definedName>
    <definedName name="gezr" localSheetId="3">#REF!</definedName>
    <definedName name="gezr" localSheetId="4">#REF!</definedName>
    <definedName name="gezr" localSheetId="5">#REF!</definedName>
    <definedName name="gezr" localSheetId="13">#REF!</definedName>
    <definedName name="gezr" localSheetId="0">#REF!</definedName>
    <definedName name="gezr">#REF!</definedName>
    <definedName name="gfdz" localSheetId="11">#REF!</definedName>
    <definedName name="gfdz" localSheetId="3">#REF!</definedName>
    <definedName name="gfdz" localSheetId="4">#REF!</definedName>
    <definedName name="gfdz" localSheetId="5">#REF!</definedName>
    <definedName name="gfdz" localSheetId="13">#REF!</definedName>
    <definedName name="gfdz" localSheetId="0">#REF!</definedName>
    <definedName name="gfdz">#REF!</definedName>
    <definedName name="gh" localSheetId="11">#REF!</definedName>
    <definedName name="gh" localSheetId="13">#REF!</definedName>
    <definedName name="gh" localSheetId="0">#REF!</definedName>
    <definedName name="gh">#REF!</definedName>
    <definedName name="gr" localSheetId="11">#REF!</definedName>
    <definedName name="gr" localSheetId="13">#REF!</definedName>
    <definedName name="gr" localSheetId="0">#REF!</definedName>
    <definedName name="gr">#REF!</definedName>
    <definedName name="GRCH">[3]Ogólne!$E$43</definedName>
    <definedName name="grg" localSheetId="11">#REF!</definedName>
    <definedName name="grg" localSheetId="3">#REF!</definedName>
    <definedName name="grg" localSheetId="4">#REF!</definedName>
    <definedName name="grg" localSheetId="5">#REF!</definedName>
    <definedName name="grg" localSheetId="13">#REF!</definedName>
    <definedName name="grg" localSheetId="0">#REF!</definedName>
    <definedName name="grg">#REF!</definedName>
    <definedName name="GROCH">[3]Ogólne!$E$51</definedName>
    <definedName name="GRPŁ">[3]Ogólne!$E$26</definedName>
    <definedName name="gsagg" localSheetId="3">#REF!</definedName>
    <definedName name="gsagg" localSheetId="4">#REF!</definedName>
    <definedName name="gsagg" localSheetId="5">#REF!</definedName>
    <definedName name="gsagg" localSheetId="13">#REF!</definedName>
    <definedName name="gsagg" localSheetId="0">#REF!</definedName>
    <definedName name="gsagg">#REF!</definedName>
    <definedName name="gzd" localSheetId="11">#REF!</definedName>
    <definedName name="gzd" localSheetId="3">#REF!</definedName>
    <definedName name="gzd" localSheetId="4">#REF!</definedName>
    <definedName name="gzd" localSheetId="5">#REF!</definedName>
    <definedName name="gzd" localSheetId="13">#REF!</definedName>
    <definedName name="gzd" localSheetId="0">#REF!</definedName>
    <definedName name="gzd">#REF!</definedName>
    <definedName name="gzdf" localSheetId="11">#REF!</definedName>
    <definedName name="gzdf" localSheetId="3">#REF!</definedName>
    <definedName name="gzdf" localSheetId="4">#REF!</definedName>
    <definedName name="gzdf" localSheetId="5">#REF!</definedName>
    <definedName name="gzdf" localSheetId="13">#REF!</definedName>
    <definedName name="gzdf" localSheetId="0">#REF!</definedName>
    <definedName name="gzdf">#REF!</definedName>
    <definedName name="gzdr" localSheetId="11">#REF!</definedName>
    <definedName name="gzdr" localSheetId="13">#REF!</definedName>
    <definedName name="gzdr" localSheetId="0">#REF!</definedName>
    <definedName name="gzdr">#REF!</definedName>
    <definedName name="gze" localSheetId="11">#REF!</definedName>
    <definedName name="gze" localSheetId="13">#REF!</definedName>
    <definedName name="gze" localSheetId="0">#REF!</definedName>
    <definedName name="gze">#REF!</definedName>
    <definedName name="h">'[1]106.Przepust DK36'!#REF!</definedName>
    <definedName name="hjhnbbhj7" localSheetId="3">#REF!,#REF!</definedName>
    <definedName name="hjhnbbhj7" localSheetId="4">#REF!,#REF!</definedName>
    <definedName name="hjhnbbhj7" localSheetId="5">#REF!,#REF!</definedName>
    <definedName name="hjhnbbhj7" localSheetId="13">#REF!,#REF!</definedName>
    <definedName name="hjhnbbhj7" localSheetId="0">#REF!,#REF!</definedName>
    <definedName name="hjhnbbhj7">#REF!,#REF!</definedName>
    <definedName name="hliyh" localSheetId="3">#REF!</definedName>
    <definedName name="hliyh" localSheetId="4">#REF!</definedName>
    <definedName name="hliyh" localSheetId="5">#REF!</definedName>
    <definedName name="hliyh" localSheetId="13">#REF!</definedName>
    <definedName name="hliyh" localSheetId="0">#REF!</definedName>
    <definedName name="hliyh">#REF!</definedName>
    <definedName name="HN" localSheetId="3">'[1]106.Przepust DK36'!#REF!</definedName>
    <definedName name="HN" localSheetId="4">'[1]106.Przepust DK36'!#REF!</definedName>
    <definedName name="HN" localSheetId="5">'[1]106.Przepust DK36'!#REF!</definedName>
    <definedName name="HN" localSheetId="13">'[1]106.Przepust DK36'!#REF!</definedName>
    <definedName name="HN" localSheetId="0">'[1]106.Przepust DK36'!#REF!</definedName>
    <definedName name="HN">'[1]106.Przepust DK36'!#REF!</definedName>
    <definedName name="Ht" localSheetId="3">'[1]106.Przepust DK36'!#REF!</definedName>
    <definedName name="Ht" localSheetId="4">'[1]106.Przepust DK36'!#REF!</definedName>
    <definedName name="Ht" localSheetId="5">'[1]106.Przepust DK36'!#REF!</definedName>
    <definedName name="Ht" localSheetId="13">'[1]106.Przepust DK36'!#REF!</definedName>
    <definedName name="Ht" localSheetId="0">'[1]106.Przepust DK36'!#REF!</definedName>
    <definedName name="Ht">'[1]106.Przepust DK36'!#REF!</definedName>
    <definedName name="i" localSheetId="11">#REF!</definedName>
    <definedName name="i" localSheetId="3">#REF!</definedName>
    <definedName name="i" localSheetId="4">#REF!</definedName>
    <definedName name="i" localSheetId="5">#REF!</definedName>
    <definedName name="i" localSheetId="13">#REF!</definedName>
    <definedName name="i" localSheetId="0">#REF!</definedName>
    <definedName name="i">#REF!</definedName>
    <definedName name="igf67it6it6iug" localSheetId="3">#REF!</definedName>
    <definedName name="igf67it6it6iug" localSheetId="4">#REF!</definedName>
    <definedName name="igf67it6it6iug" localSheetId="5">#REF!</definedName>
    <definedName name="igf67it6it6iug" localSheetId="13">#REF!</definedName>
    <definedName name="igf67it6it6iug" localSheetId="0">#REF!</definedName>
    <definedName name="igf67it6it6iug">#REF!</definedName>
    <definedName name="ii" localSheetId="11">#REF!</definedName>
    <definedName name="ii" localSheetId="3">#REF!</definedName>
    <definedName name="ii" localSheetId="4">#REF!</definedName>
    <definedName name="ii" localSheetId="5">#REF!</definedName>
    <definedName name="ii" localSheetId="13">#REF!</definedName>
    <definedName name="ii" localSheetId="0">#REF!</definedName>
    <definedName name="ii">#REF!</definedName>
    <definedName name="io" localSheetId="11">#REF!</definedName>
    <definedName name="io" localSheetId="13">#REF!</definedName>
    <definedName name="io" localSheetId="0">#REF!</definedName>
    <definedName name="io">#REF!</definedName>
    <definedName name="ioi" localSheetId="11">#REF!</definedName>
    <definedName name="ioi" localSheetId="13">#REF!</definedName>
    <definedName name="ioi" localSheetId="0">#REF!</definedName>
    <definedName name="ioi">#REF!</definedName>
    <definedName name="ioio" localSheetId="11">#REF!</definedName>
    <definedName name="ioio" localSheetId="13">#REF!</definedName>
    <definedName name="ioio" localSheetId="0">#REF!</definedName>
    <definedName name="ioio">#REF!</definedName>
    <definedName name="ioioio" localSheetId="11">#REF!</definedName>
    <definedName name="ioioio" localSheetId="13">#REF!</definedName>
    <definedName name="ioioio" localSheetId="0">#REF!</definedName>
    <definedName name="ioioio">#REF!</definedName>
    <definedName name="ioioioioi" localSheetId="11">#REF!</definedName>
    <definedName name="ioioioioi" localSheetId="13">#REF!</definedName>
    <definedName name="ioioioioi" localSheetId="0">#REF!</definedName>
    <definedName name="ioioioioi">#REF!</definedName>
    <definedName name="ioitiuotuiotuioituo" localSheetId="11">#REF!</definedName>
    <definedName name="ioitiuotuiotuioituo" localSheetId="13">#REF!</definedName>
    <definedName name="ioitiuotuiotuioituo" localSheetId="0">#REF!</definedName>
    <definedName name="ioitiuotuiotuioituo">#REF!</definedName>
    <definedName name="iuoi" localSheetId="11">#REF!</definedName>
    <definedName name="iuoi" localSheetId="13">#REF!</definedName>
    <definedName name="iuoi" localSheetId="0">#REF!</definedName>
    <definedName name="iuoi">#REF!</definedName>
    <definedName name="JEZYK">'[9]PODSUMOWANIE-TOTAL'!$B$311:$B$312</definedName>
    <definedName name="kan" localSheetId="3">#REF!</definedName>
    <definedName name="kan" localSheetId="4">#REF!</definedName>
    <definedName name="kan" localSheetId="5">#REF!</definedName>
    <definedName name="kan" localSheetId="13">#REF!</definedName>
    <definedName name="kan" localSheetId="0">#REF!</definedName>
    <definedName name="kan">#REF!</definedName>
    <definedName name="Kategoria" localSheetId="13">'[10]Zestawienie RMS'!#REF!</definedName>
    <definedName name="Kategoria" localSheetId="0">'[10]Zestawienie RMS'!#REF!</definedName>
    <definedName name="Kategoria">'[10]Zestawienie RMS'!#REF!</definedName>
    <definedName name="kerb" localSheetId="3">#REF!</definedName>
    <definedName name="kerb" localSheetId="4">#REF!</definedName>
    <definedName name="kerb" localSheetId="5">#REF!</definedName>
    <definedName name="kerb" localSheetId="13">#REF!</definedName>
    <definedName name="kerb" localSheetId="0">#REF!</definedName>
    <definedName name="kerb">#REF!</definedName>
    <definedName name="kk" localSheetId="3">#REF!</definedName>
    <definedName name="kk" localSheetId="4">#REF!</definedName>
    <definedName name="kk" localSheetId="5">#REF!</definedName>
    <definedName name="kk" localSheetId="13">#REF!</definedName>
    <definedName name="kk" localSheetId="0">#REF!</definedName>
    <definedName name="kk">#REF!</definedName>
    <definedName name="KRZAN">[3]Ogólne!$E$39</definedName>
    <definedName name="kurs">4.2735</definedName>
    <definedName name="KwotaVAT">'[4]04cz1'!#REF!</definedName>
    <definedName name="KwotaVAT2">'[5]Tabela elementów'!#REF!</definedName>
    <definedName name="LICZBAPOMOSTOW">[3]Ogólne!$E$2</definedName>
    <definedName name="lp" localSheetId="3">#REF!</definedName>
    <definedName name="lp" localSheetId="4">#REF!</definedName>
    <definedName name="lp" localSheetId="5">#REF!</definedName>
    <definedName name="lp" localSheetId="13">#REF!</definedName>
    <definedName name="lp" localSheetId="0">#REF!</definedName>
    <definedName name="lp">#REF!</definedName>
    <definedName name="MASAKOTWY">[3]Ogólne!$E$34</definedName>
    <definedName name="mn">[11]Elektryka!#REF!</definedName>
    <definedName name="NACHZASYPKA">[3]Ogólne!$E$63</definedName>
    <definedName name="Nagłówek">'[4]03cz1'!#REF!</definedName>
    <definedName name="NR_ZAPOTRZEBOWANIA">[2]Pomocniczy!$C$2</definedName>
    <definedName name="o" localSheetId="11">#REF!</definedName>
    <definedName name="o" localSheetId="3">#REF!</definedName>
    <definedName name="o" localSheetId="4">#REF!</definedName>
    <definedName name="o" localSheetId="5">#REF!</definedName>
    <definedName name="o" localSheetId="13">#REF!</definedName>
    <definedName name="o" localSheetId="0">#REF!</definedName>
    <definedName name="o">#REF!</definedName>
    <definedName name="o0" localSheetId="11">#REF!</definedName>
    <definedName name="o0" localSheetId="3">#REF!</definedName>
    <definedName name="o0" localSheetId="4">#REF!</definedName>
    <definedName name="o0" localSheetId="5">#REF!</definedName>
    <definedName name="o0" localSheetId="13">#REF!</definedName>
    <definedName name="o0" localSheetId="0">#REF!</definedName>
    <definedName name="o0">#REF!</definedName>
    <definedName name="Obiekt" localSheetId="3">'[4]03cz1'!#REF!</definedName>
    <definedName name="Obiekt" localSheetId="4">'[4]03cz1'!#REF!</definedName>
    <definedName name="Obiekt" localSheetId="5">'[4]03cz1'!#REF!</definedName>
    <definedName name="Obiekt">'[4]03cz1'!#REF!</definedName>
    <definedName name="Obiekt2" localSheetId="3">'[5]Tabela elementów'!#REF!</definedName>
    <definedName name="Obiekt2" localSheetId="4">'[5]Tabela elementów'!#REF!</definedName>
    <definedName name="Obiekt2" localSheetId="5">'[5]Tabela elementów'!#REF!</definedName>
    <definedName name="Obiekt2">'[5]Tabela elementów'!#REF!</definedName>
    <definedName name="OBLICZENIA_KS" localSheetId="3">#REF!</definedName>
    <definedName name="OBLICZENIA_KS" localSheetId="4">#REF!</definedName>
    <definedName name="OBLICZENIA_KS" localSheetId="5">#REF!</definedName>
    <definedName name="OBLICZENIA_KS" localSheetId="13">#REF!</definedName>
    <definedName name="OBLICZENIA_KS" localSheetId="0">#REF!</definedName>
    <definedName name="OBLICZENIA_KS">#REF!</definedName>
    <definedName name="_xlnm.Print_Area" localSheetId="2">'1.M.Arch'!$A$1:$K$71</definedName>
    <definedName name="_xlnm.Print_Area" localSheetId="11">'10. Wod'!#REF!</definedName>
    <definedName name="_xlnm.Print_Area" localSheetId="12">'11. TEL'!$A$1:$H$14</definedName>
    <definedName name="_xlnm.Print_Area" localSheetId="3">'2.Dr'!$A$1:$H$290</definedName>
    <definedName name="_xlnm.Print_Area" localSheetId="4">'3Elekt'!$A$1:$M$56</definedName>
    <definedName name="_xlnm.Print_Area" localSheetId="5">'4, KT'!$A$1:$J$18</definedName>
    <definedName name="_xlnm.Print_Area" localSheetId="6">'5. Monit'!$A$1:$J$17</definedName>
    <definedName name="_xlnm.Print_Area" localSheetId="7">'6. Nawadn'!$A$1:$H$36</definedName>
    <definedName name="_xlnm.Print_Area" localSheetId="8">'7. KD'!#REF!</definedName>
    <definedName name="_xlnm.Print_Area" localSheetId="9">'8. KS'!#REF!</definedName>
    <definedName name="_xlnm.Print_Area" localSheetId="10">'9. Gaz'!$A$1:$H$43</definedName>
    <definedName name="_xlnm.Print_Area" localSheetId="13">#REF!</definedName>
    <definedName name="_xlnm.Print_Area" localSheetId="0">str_tyt!$A$2:$F$26</definedName>
    <definedName name="_xlnm.Print_Area" localSheetId="1">zzk!$A$1:$C$16</definedName>
    <definedName name="_xlnm.Print_Area">#REF!</definedName>
    <definedName name="OCHLAP">[3]Ogólne!$E$52</definedName>
    <definedName name="ODLPŁYTY">[3]Ogólne!$E$62</definedName>
    <definedName name="ODSCH">[3]Ogólne!$E$41</definedName>
    <definedName name="ODSWYK">[3]Ogólne!$E$42</definedName>
    <definedName name="ODSZASYPKA">[3]Ogólne!$E$64</definedName>
    <definedName name="oi" localSheetId="11">#REF!</definedName>
    <definedName name="oi" localSheetId="3">#REF!</definedName>
    <definedName name="oi" localSheetId="4">#REF!</definedName>
    <definedName name="oi" localSheetId="5">#REF!</definedName>
    <definedName name="oi" localSheetId="13">#REF!</definedName>
    <definedName name="oi" localSheetId="0">#REF!</definedName>
    <definedName name="oi">#REF!</definedName>
    <definedName name="oio" localSheetId="11">#REF!</definedName>
    <definedName name="oio" localSheetId="3">#REF!</definedName>
    <definedName name="oio" localSheetId="4">#REF!</definedName>
    <definedName name="oio" localSheetId="5">#REF!</definedName>
    <definedName name="oio" localSheetId="13">#REF!</definedName>
    <definedName name="oio" localSheetId="0">#REF!</definedName>
    <definedName name="oio">#REF!</definedName>
    <definedName name="oioi" localSheetId="11">#REF!</definedName>
    <definedName name="oioi" localSheetId="3">#REF!</definedName>
    <definedName name="oioi" localSheetId="4">#REF!</definedName>
    <definedName name="oioi" localSheetId="5">#REF!</definedName>
    <definedName name="oioi" localSheetId="13">#REF!</definedName>
    <definedName name="oioi" localSheetId="0">#REF!</definedName>
    <definedName name="oioi">#REF!</definedName>
    <definedName name="oioio" localSheetId="11">#REF!</definedName>
    <definedName name="oioio" localSheetId="13">#REF!</definedName>
    <definedName name="oioio" localSheetId="0">#REF!</definedName>
    <definedName name="oioio">#REF!</definedName>
    <definedName name="oioioioio" localSheetId="11">#REF!</definedName>
    <definedName name="oioioioio" localSheetId="13">#REF!</definedName>
    <definedName name="oioioioio" localSheetId="0">#REF!</definedName>
    <definedName name="oioioioio">#REF!</definedName>
    <definedName name="oiuo" localSheetId="11">#REF!</definedName>
    <definedName name="oiuo" localSheetId="13">#REF!</definedName>
    <definedName name="oiuo" localSheetId="0">#REF!</definedName>
    <definedName name="oiuo">#REF!</definedName>
    <definedName name="OO" localSheetId="13">#REF!</definedName>
    <definedName name="OO" localSheetId="0">#REF!</definedName>
    <definedName name="OO">#REF!</definedName>
    <definedName name="P" localSheetId="13">#REF!</definedName>
    <definedName name="P" localSheetId="0">#REF!</definedName>
    <definedName name="P">#REF!</definedName>
    <definedName name="papa" localSheetId="13">#REF!</definedName>
    <definedName name="papa" localSheetId="0">#REF!</definedName>
    <definedName name="papa">#REF!</definedName>
    <definedName name="papa_raz" localSheetId="13">#REF!</definedName>
    <definedName name="papa_raz" localSheetId="0">#REF!</definedName>
    <definedName name="papa_raz">#REF!</definedName>
    <definedName name="PKP_trakcja" localSheetId="2">#REF!</definedName>
    <definedName name="PKP_trakcja" localSheetId="11">#REF!</definedName>
    <definedName name="PKP_trakcja" localSheetId="3">#REF!</definedName>
    <definedName name="PKP_trakcja" localSheetId="4">#REF!</definedName>
    <definedName name="PKP_trakcja" localSheetId="5">#REF!</definedName>
    <definedName name="PKP_trakcja" localSheetId="13">#REF!</definedName>
    <definedName name="PKP_trakcja" localSheetId="0">#REF!</definedName>
    <definedName name="PKP_trakcja">#REF!</definedName>
    <definedName name="posz1" localSheetId="13">#REF!</definedName>
    <definedName name="posz1" localSheetId="0">#REF!</definedName>
    <definedName name="posz1">#REF!</definedName>
    <definedName name="posz2" localSheetId="13">#REF!</definedName>
    <definedName name="posz2" localSheetId="0">#REF!</definedName>
    <definedName name="posz2">#REF!</definedName>
    <definedName name="posz3" localSheetId="13">#REF!</definedName>
    <definedName name="posz3" localSheetId="0">#REF!</definedName>
    <definedName name="posz3">#REF!</definedName>
    <definedName name="POWŁAWST">[3]Ogólne!$E$45</definedName>
    <definedName name="POWPOM">[3]Ogólne!$E$31</definedName>
    <definedName name="Pozycja">'[4]03cz1'!#REF!</definedName>
    <definedName name="pp" localSheetId="3">#REF!</definedName>
    <definedName name="pp" localSheetId="4">#REF!</definedName>
    <definedName name="pp" localSheetId="5">#REF!</definedName>
    <definedName name="pp" localSheetId="13">#REF!</definedName>
    <definedName name="pp" localSheetId="0">#REF!</definedName>
    <definedName name="pp">#REF!</definedName>
    <definedName name="Print_Area" localSheetId="2">'1.M.Arch'!$A$3:$E$209</definedName>
    <definedName name="Print_Area" localSheetId="11">'10. Wod'!#REF!</definedName>
    <definedName name="Print_Area" localSheetId="3">'2.Dr'!#REF!</definedName>
    <definedName name="Print_Area" localSheetId="4">'3Elekt'!$A$1:$E$56</definedName>
    <definedName name="Print_Area" localSheetId="5">'4, KT'!$A$1:$E$18</definedName>
    <definedName name="Print_Titles" localSheetId="2">'1.M.Arch'!$4:$6</definedName>
    <definedName name="Print_Titles" localSheetId="11">'10. Wod'!#REF!</definedName>
    <definedName name="Print_Titles" localSheetId="3">'2.Dr'!#REF!</definedName>
    <definedName name="Print_Titles" localSheetId="4">'3Elekt'!$2:$3</definedName>
    <definedName name="Print_Titles" localSheetId="5">'4, KT'!$2:$4</definedName>
    <definedName name="Print_Titles_0" localSheetId="3">'2.Dr'!#REF!</definedName>
    <definedName name="Print_Titles_0" localSheetId="4">'3Elekt'!$2:$3</definedName>
    <definedName name="Print_Titles_0" localSheetId="5">'4, KT'!$2:$4</definedName>
    <definedName name="próbnezametr" localSheetId="3">#REF!</definedName>
    <definedName name="próbnezametr" localSheetId="4">#REF!</definedName>
    <definedName name="próbnezametr" localSheetId="5">#REF!</definedName>
    <definedName name="próbnezametr" localSheetId="13">#REF!</definedName>
    <definedName name="próbnezametr" localSheetId="0">#REF!</definedName>
    <definedName name="próbnezametr">#REF!</definedName>
    <definedName name="q" localSheetId="2">#REF!</definedName>
    <definedName name="q" localSheetId="11">#REF!</definedName>
    <definedName name="q" localSheetId="3">#REF!</definedName>
    <definedName name="q" localSheetId="4">#REF!</definedName>
    <definedName name="q" localSheetId="5">#REF!</definedName>
    <definedName name="q" localSheetId="13">#REF!</definedName>
    <definedName name="q" localSheetId="0">#REF!</definedName>
    <definedName name="q">#REF!</definedName>
    <definedName name="qq" localSheetId="11">#REF!</definedName>
    <definedName name="qq" localSheetId="13">#REF!</definedName>
    <definedName name="qq" localSheetId="0">#REF!</definedName>
    <definedName name="qq">#REF!</definedName>
    <definedName name="qqq" localSheetId="11">#REF!</definedName>
    <definedName name="qqq" localSheetId="13">#REF!</definedName>
    <definedName name="qqq" localSheetId="0">#REF!</definedName>
    <definedName name="qqq">#REF!</definedName>
    <definedName name="qqqq" localSheetId="11">#REF!</definedName>
    <definedName name="qqqq" localSheetId="13">#REF!</definedName>
    <definedName name="qqqq" localSheetId="0">#REF!</definedName>
    <definedName name="qqqq">#REF!</definedName>
    <definedName name="qwfdhdfhfg12334556" localSheetId="13">#REF!</definedName>
    <definedName name="qwfdhdfhfg12334556" localSheetId="0">#REF!</definedName>
    <definedName name="qwfdhdfhfg12334556">#REF!</definedName>
    <definedName name="qwwe" localSheetId="13">#REF!</definedName>
    <definedName name="qwwe" localSheetId="0">#REF!</definedName>
    <definedName name="qwwe">#REF!</definedName>
    <definedName name="Razem">'[4]03cz1'!#REF!</definedName>
    <definedName name="Razem2">'[5]Tabela elementów'!#REF!</definedName>
    <definedName name="RazemElementRobót">'[4]04cz1'!#REF!</definedName>
    <definedName name="RazemObiekt">'[4]04cz1'!#REF!</definedName>
    <definedName name="RD" localSheetId="3">#REF!</definedName>
    <definedName name="RD" localSheetId="4">#REF!</definedName>
    <definedName name="RD" localSheetId="5">#REF!</definedName>
    <definedName name="RD" localSheetId="13">#REF!</definedName>
    <definedName name="RD" localSheetId="0">#REF!</definedName>
    <definedName name="RD">#REF!</definedName>
    <definedName name="reper" localSheetId="3">#REF!</definedName>
    <definedName name="reper" localSheetId="4">#REF!</definedName>
    <definedName name="reper" localSheetId="5">#REF!</definedName>
    <definedName name="reper" localSheetId="13">#REF!</definedName>
    <definedName name="reper" localSheetId="0">#REF!</definedName>
    <definedName name="reper">#REF!</definedName>
    <definedName name="ret" localSheetId="11">#REF!</definedName>
    <definedName name="ret" localSheetId="3">#REF!</definedName>
    <definedName name="ret" localSheetId="4">#REF!</definedName>
    <definedName name="ret" localSheetId="5">#REF!</definedName>
    <definedName name="ret" localSheetId="13">#REF!</definedName>
    <definedName name="ret" localSheetId="0">#REF!</definedName>
    <definedName name="ret">#REF!</definedName>
    <definedName name="rfgser7" localSheetId="3">#REF!,#REF!</definedName>
    <definedName name="rfgser7" localSheetId="4">#REF!,#REF!</definedName>
    <definedName name="rfgser7" localSheetId="5">#REF!,#REF!</definedName>
    <definedName name="rfgser7" localSheetId="13">#REF!,#REF!</definedName>
    <definedName name="rfgser7" localSheetId="0">#REF!,#REF!</definedName>
    <definedName name="rfgser7">#REF!,#REF!</definedName>
    <definedName name="rg" localSheetId="11">#REF!</definedName>
    <definedName name="rg" localSheetId="3">#REF!</definedName>
    <definedName name="rg" localSheetId="4">#REF!</definedName>
    <definedName name="rg" localSheetId="5">#REF!</definedName>
    <definedName name="rg" localSheetId="13">#REF!</definedName>
    <definedName name="rg" localSheetId="0">#REF!</definedName>
    <definedName name="rg">#REF!</definedName>
    <definedName name="rgdf" localSheetId="11">#REF!</definedName>
    <definedName name="rgdf" localSheetId="3">#REF!</definedName>
    <definedName name="rgdf" localSheetId="4">#REF!</definedName>
    <definedName name="rgdf" localSheetId="5">#REF!</definedName>
    <definedName name="rgdf" localSheetId="13">#REF!</definedName>
    <definedName name="rgdf" localSheetId="0">#REF!</definedName>
    <definedName name="rgdf">#REF!</definedName>
    <definedName name="RM" localSheetId="3">#REF!</definedName>
    <definedName name="RM" localSheetId="4">#REF!</definedName>
    <definedName name="RM" localSheetId="5">#REF!</definedName>
    <definedName name="RM" localSheetId="13">#REF!</definedName>
    <definedName name="RM" localSheetId="0">#REF!</definedName>
    <definedName name="RM">#REF!</definedName>
    <definedName name="RMS" localSheetId="3">'[10]Zestawienie RMS'!#REF!</definedName>
    <definedName name="RMS" localSheetId="4">'[10]Zestawienie RMS'!#REF!</definedName>
    <definedName name="RMS" localSheetId="5">'[10]Zestawienie RMS'!#REF!</definedName>
    <definedName name="RMS">'[10]Zestawienie RMS'!#REF!</definedName>
    <definedName name="road" localSheetId="3">[6]D2_odc_I!#REF!</definedName>
    <definedName name="road" localSheetId="4">[6]D2_odc_I!#REF!</definedName>
    <definedName name="road" localSheetId="5">[6]D2_odc_I!#REF!</definedName>
    <definedName name="road">[6]D2_odc_I!#REF!</definedName>
    <definedName name="Robert" localSheetId="3">'[12]106.Przepust DK36'!#REF!</definedName>
    <definedName name="Robert" localSheetId="4">'[12]106.Przepust DK36'!#REF!</definedName>
    <definedName name="Robert" localSheetId="5">'[12]106.Przepust DK36'!#REF!</definedName>
    <definedName name="Robert">'[12]106.Przepust DK36'!#REF!</definedName>
    <definedName name="ROBOTY_DROGOWE" localSheetId="3">#REF!</definedName>
    <definedName name="ROBOTY_DROGOWE" localSheetId="4">#REF!</definedName>
    <definedName name="ROBOTY_DROGOWE" localSheetId="5">#REF!</definedName>
    <definedName name="ROBOTY_DROGOWE" localSheetId="13">#REF!</definedName>
    <definedName name="ROBOTY_DROGOWE" localSheetId="0">#REF!</definedName>
    <definedName name="ROBOTY_DROGOWE">#REF!</definedName>
    <definedName name="ROBOTY_MOSTOWE" localSheetId="3">#REF!</definedName>
    <definedName name="ROBOTY_MOSTOWE" localSheetId="4">#REF!</definedName>
    <definedName name="ROBOTY_MOSTOWE" localSheetId="5">#REF!</definedName>
    <definedName name="ROBOTY_MOSTOWE" localSheetId="13">#REF!</definedName>
    <definedName name="ROBOTY_MOSTOWE" localSheetId="0">#REF!</definedName>
    <definedName name="ROBOTY_MOSTOWE">#REF!</definedName>
    <definedName name="ROZDYL">[3]Ogólne!$E$56</definedName>
    <definedName name="ROZKOT">[3]Ogólne!$E$33</definedName>
    <definedName name="ROZSPIN">[3]Ogólne!$E$76</definedName>
    <definedName name="RSZP">[3]Ogólne!$E$4</definedName>
    <definedName name="rt" localSheetId="11">#REF!</definedName>
    <definedName name="rt" localSheetId="3">#REF!</definedName>
    <definedName name="rt" localSheetId="4">#REF!</definedName>
    <definedName name="rt" localSheetId="5">#REF!</definedName>
    <definedName name="rt" localSheetId="13">#REF!</definedName>
    <definedName name="rt" localSheetId="0">#REF!</definedName>
    <definedName name="rt">#REF!</definedName>
    <definedName name="rthjhs" localSheetId="3">#REF!</definedName>
    <definedName name="rthjhs" localSheetId="4">#REF!</definedName>
    <definedName name="rthjhs" localSheetId="5">#REF!</definedName>
    <definedName name="rthjhs" localSheetId="13">#REF!</definedName>
    <definedName name="rthjhs" localSheetId="0">#REF!</definedName>
    <definedName name="rthjhs">#REF!</definedName>
    <definedName name="rtrtrtrtrtrteer775" localSheetId="3">#REF!</definedName>
    <definedName name="rtrtrtrtrtrteer775" localSheetId="4">#REF!</definedName>
    <definedName name="rtrtrtrtrtrteer775" localSheetId="5">#REF!</definedName>
    <definedName name="rtrtrtrtrtrteer775" localSheetId="13">#REF!</definedName>
    <definedName name="rtrtrtrtrtrteer775" localSheetId="0">#REF!</definedName>
    <definedName name="rtrtrtrtrtrteer775">#REF!</definedName>
    <definedName name="rtyrtyy1111" localSheetId="13">#REF!</definedName>
    <definedName name="rtyrtyy1111" localSheetId="0">#REF!</definedName>
    <definedName name="rtyrtyy1111">#REF!</definedName>
    <definedName name="RURYLEWA">[3]Ogólne!$E$67</definedName>
    <definedName name="RZEDYKOTEWLEWA">[3]Ogólne!$B$33</definedName>
    <definedName name="RZEDYKOTEWPRAWA">[3]Ogólne!$H$33</definedName>
    <definedName name="s" localSheetId="2">#REF!</definedName>
    <definedName name="s" localSheetId="11">#REF!</definedName>
    <definedName name="s" localSheetId="3">#REF!</definedName>
    <definedName name="s" localSheetId="4">#REF!</definedName>
    <definedName name="s" localSheetId="5">#REF!</definedName>
    <definedName name="s" localSheetId="13">#REF!</definedName>
    <definedName name="s" localSheetId="0">#REF!</definedName>
    <definedName name="s">#REF!</definedName>
    <definedName name="sączek" localSheetId="13">#REF!</definedName>
    <definedName name="sączek" localSheetId="0">#REF!</definedName>
    <definedName name="sączek">#REF!</definedName>
    <definedName name="schody" localSheetId="13">#REF!</definedName>
    <definedName name="schody" localSheetId="0">#REF!</definedName>
    <definedName name="schody">#REF!</definedName>
    <definedName name="scianka_pozostawiona" localSheetId="13">#REF!</definedName>
    <definedName name="scianka_pozostawiona" localSheetId="0">#REF!</definedName>
    <definedName name="scianka_pozostawiona">#REF!</definedName>
    <definedName name="scianka_tymczasowa" localSheetId="13">#REF!</definedName>
    <definedName name="scianka_tymczasowa" localSheetId="0">#REF!</definedName>
    <definedName name="scianka_tymczasowa">#REF!</definedName>
    <definedName name="sd" localSheetId="11">#REF!</definedName>
    <definedName name="sd" localSheetId="3">#REF!</definedName>
    <definedName name="sd" localSheetId="4">#REF!</definedName>
    <definedName name="sd" localSheetId="5">#REF!</definedName>
    <definedName name="sd" localSheetId="13">#REF!</definedName>
    <definedName name="sd" localSheetId="0">#REF!</definedName>
    <definedName name="SD">#REF!</definedName>
    <definedName name="sdfg" localSheetId="11">#REF!</definedName>
    <definedName name="sdfg" localSheetId="13">#REF!</definedName>
    <definedName name="sdfg" localSheetId="0">#REF!</definedName>
    <definedName name="sdfg">#REF!</definedName>
    <definedName name="sdsfsdf6677" localSheetId="13">#REF!</definedName>
    <definedName name="sdsfsdf6677" localSheetId="0">#REF!</definedName>
    <definedName name="sdsfsdf6677">#REF!</definedName>
    <definedName name="sf" localSheetId="11">#REF!</definedName>
    <definedName name="sf" localSheetId="13">#REF!</definedName>
    <definedName name="sf" localSheetId="0">#REF!</definedName>
    <definedName name="sf">#REF!</definedName>
    <definedName name="slownie" localSheetId="2">#REF!</definedName>
    <definedName name="slownie" localSheetId="11">#REF!</definedName>
    <definedName name="slownie" localSheetId="13">#REF!</definedName>
    <definedName name="slownie" localSheetId="0">#REF!</definedName>
    <definedName name="slownie">#REF!</definedName>
    <definedName name="SMA" localSheetId="13">#REF!</definedName>
    <definedName name="SMA" localSheetId="0">#REF!</definedName>
    <definedName name="SMA">#REF!</definedName>
    <definedName name="SS" localSheetId="13">#REF!</definedName>
    <definedName name="SS" localSheetId="0">#REF!</definedName>
    <definedName name="SS">#REF!</definedName>
    <definedName name="ssestsr" localSheetId="13">#REF!</definedName>
    <definedName name="ssestsr" localSheetId="0">#REF!</definedName>
    <definedName name="ssestsr">#REF!</definedName>
    <definedName name="STAL">[3]Ogólne!$E$37</definedName>
    <definedName name="Stałe">'[4]03cz1'!#REF!</definedName>
    <definedName name="strab" localSheetId="2">[6]D2_odc_I!#REF!</definedName>
    <definedName name="strab" localSheetId="12">[6]D2_odc_I!#REF!</definedName>
    <definedName name="strab" localSheetId="6">[6]D2_odc_I!#REF!</definedName>
    <definedName name="strab" localSheetId="7">[6]D2_odc_I!#REF!</definedName>
    <definedName name="strab" localSheetId="8">[6]D2_odc_I!#REF!</definedName>
    <definedName name="strab" localSheetId="9">[6]D2_odc_I!#REF!</definedName>
    <definedName name="strab" localSheetId="10">[6]D2_odc_I!#REF!</definedName>
    <definedName name="strab" localSheetId="13">[6]D2_odc_I!#REF!</definedName>
    <definedName name="strab" localSheetId="0">[6]D2_odc_I!#REF!</definedName>
    <definedName name="strab" localSheetId="1">[6]D2_odc_I!#REF!</definedName>
    <definedName name="strab">[6]D2_odc_I!#REF!</definedName>
    <definedName name="subs" localSheetId="2">[6]D2_odc_I!#REF!</definedName>
    <definedName name="subs" localSheetId="12">[6]D2_odc_I!#REF!</definedName>
    <definedName name="subs" localSheetId="6">[6]D2_odc_I!#REF!</definedName>
    <definedName name="subs" localSheetId="7">[6]D2_odc_I!#REF!</definedName>
    <definedName name="subs" localSheetId="8">[6]D2_odc_I!#REF!</definedName>
    <definedName name="subs" localSheetId="9">[6]D2_odc_I!#REF!</definedName>
    <definedName name="subs" localSheetId="10">[6]D2_odc_I!#REF!</definedName>
    <definedName name="subs" localSheetId="13">[6]D2_odc_I!#REF!</definedName>
    <definedName name="subs" localSheetId="0">[6]D2_odc_I!#REF!</definedName>
    <definedName name="subs">[6]D2_odc_I!#REF!</definedName>
    <definedName name="SUM_K1" localSheetId="2">#REF!</definedName>
    <definedName name="SUM_K1" localSheetId="11">#REF!</definedName>
    <definedName name="SUM_K1" localSheetId="12">#REF!</definedName>
    <definedName name="SUM_K1" localSheetId="3">#REF!</definedName>
    <definedName name="SUM_K1" localSheetId="4">#REF!</definedName>
    <definedName name="SUM_K1" localSheetId="5">#REF!</definedName>
    <definedName name="SUM_K1" localSheetId="6">#REF!</definedName>
    <definedName name="SUM_K1" localSheetId="7">#REF!</definedName>
    <definedName name="SUM_K1" localSheetId="8">#REF!</definedName>
    <definedName name="SUM_K1" localSheetId="9">#REF!</definedName>
    <definedName name="SUM_K1" localSheetId="10">#REF!</definedName>
    <definedName name="SUM_K1" localSheetId="13">#REF!</definedName>
    <definedName name="SUM_K1" localSheetId="0">#REF!</definedName>
    <definedName name="SUM_K1" localSheetId="1">#REF!</definedName>
    <definedName name="SUM_K1">#REF!</definedName>
    <definedName name="SUM_K1_1" localSheetId="13">#REF!</definedName>
    <definedName name="SUM_K1_1" localSheetId="0">#REF!</definedName>
    <definedName name="SUM_K1_1">#REF!</definedName>
    <definedName name="SUM_K1_19" localSheetId="13">#REF!</definedName>
    <definedName name="SUM_K1_19" localSheetId="0">#REF!</definedName>
    <definedName name="SUM_K1_19">#REF!</definedName>
    <definedName name="SUM_K1_2" localSheetId="13">#REF!</definedName>
    <definedName name="SUM_K1_2" localSheetId="0">#REF!</definedName>
    <definedName name="SUM_K1_2">#REF!</definedName>
    <definedName name="SUM_K1_20" localSheetId="13">#REF!</definedName>
    <definedName name="SUM_K1_20" localSheetId="0">#REF!</definedName>
    <definedName name="SUM_K1_20">#REF!</definedName>
    <definedName name="SUM_K1_21" localSheetId="13">#REF!</definedName>
    <definedName name="SUM_K1_21" localSheetId="0">#REF!</definedName>
    <definedName name="SUM_K1_21">#REF!</definedName>
    <definedName name="SUM_K1_22" localSheetId="13">#REF!</definedName>
    <definedName name="SUM_K1_22" localSheetId="0">#REF!</definedName>
    <definedName name="SUM_K1_22">#REF!</definedName>
    <definedName name="SUM_K1_23" localSheetId="13">#REF!</definedName>
    <definedName name="SUM_K1_23" localSheetId="0">#REF!</definedName>
    <definedName name="SUM_K1_23">#REF!</definedName>
    <definedName name="SUM_K1_24" localSheetId="13">#REF!</definedName>
    <definedName name="SUM_K1_24" localSheetId="0">#REF!</definedName>
    <definedName name="SUM_K1_24">#REF!</definedName>
    <definedName name="SUM_K1_25" localSheetId="13">#REF!</definedName>
    <definedName name="SUM_K1_25" localSheetId="0">#REF!</definedName>
    <definedName name="SUM_K1_25">#REF!</definedName>
    <definedName name="SUM_K1_26" localSheetId="13">#REF!</definedName>
    <definedName name="SUM_K1_26" localSheetId="0">#REF!</definedName>
    <definedName name="SUM_K1_26">#REF!</definedName>
    <definedName name="SUM_K1_27" localSheetId="13">#REF!</definedName>
    <definedName name="SUM_K1_27" localSheetId="0">#REF!</definedName>
    <definedName name="SUM_K1_27">#REF!</definedName>
    <definedName name="SUM_K1_28" localSheetId="13">#REF!</definedName>
    <definedName name="SUM_K1_28" localSheetId="0">#REF!</definedName>
    <definedName name="SUM_K1_28">#REF!</definedName>
    <definedName name="SUM_K1_29" localSheetId="13">#REF!</definedName>
    <definedName name="SUM_K1_29" localSheetId="0">#REF!</definedName>
    <definedName name="SUM_K1_29">#REF!</definedName>
    <definedName name="SUM_K1_30" localSheetId="13">#REF!</definedName>
    <definedName name="SUM_K1_30" localSheetId="0">#REF!</definedName>
    <definedName name="SUM_K1_30">#REF!</definedName>
    <definedName name="SUM_K1_31" localSheetId="13">#REF!</definedName>
    <definedName name="SUM_K1_31" localSheetId="0">#REF!</definedName>
    <definedName name="SUM_K1_31">#REF!</definedName>
    <definedName name="SUM_K1_32" localSheetId="13">#REF!</definedName>
    <definedName name="SUM_K1_32" localSheetId="0">#REF!</definedName>
    <definedName name="SUM_K1_32">#REF!</definedName>
    <definedName name="SUM_K1_33" localSheetId="13">#REF!</definedName>
    <definedName name="SUM_K1_33" localSheetId="0">#REF!</definedName>
    <definedName name="SUM_K1_33">#REF!</definedName>
    <definedName name="SUM_K1_34" localSheetId="13">#REF!</definedName>
    <definedName name="SUM_K1_34" localSheetId="0">#REF!</definedName>
    <definedName name="SUM_K1_34">#REF!</definedName>
    <definedName name="SUM_K1_35" localSheetId="13">#REF!</definedName>
    <definedName name="SUM_K1_35" localSheetId="0">#REF!</definedName>
    <definedName name="SUM_K1_35">#REF!</definedName>
    <definedName name="SUM_K1_36" localSheetId="13">#REF!</definedName>
    <definedName name="SUM_K1_36" localSheetId="0">#REF!</definedName>
    <definedName name="SUM_K1_36">#REF!</definedName>
    <definedName name="SUM_K1_37" localSheetId="13">#REF!</definedName>
    <definedName name="SUM_K1_37" localSheetId="0">#REF!</definedName>
    <definedName name="SUM_K1_37">#REF!</definedName>
    <definedName name="SUM_K1_38" localSheetId="13">#REF!</definedName>
    <definedName name="SUM_K1_38" localSheetId="0">#REF!</definedName>
    <definedName name="SUM_K1_38">#REF!</definedName>
    <definedName name="SUM_K10" localSheetId="2">#REF!</definedName>
    <definedName name="SUM_K10" localSheetId="11">#REF!</definedName>
    <definedName name="SUM_K10" localSheetId="12">#REF!</definedName>
    <definedName name="SUM_K10" localSheetId="3">#REF!</definedName>
    <definedName name="SUM_K10" localSheetId="4">#REF!</definedName>
    <definedName name="SUM_K10" localSheetId="5">#REF!</definedName>
    <definedName name="SUM_K10" localSheetId="6">#REF!</definedName>
    <definedName name="SUM_K10" localSheetId="7">#REF!</definedName>
    <definedName name="SUM_K10" localSheetId="8">#REF!</definedName>
    <definedName name="SUM_K10" localSheetId="9">#REF!</definedName>
    <definedName name="SUM_K10" localSheetId="10">#REF!</definedName>
    <definedName name="SUM_K10" localSheetId="13">#REF!</definedName>
    <definedName name="SUM_K10" localSheetId="0">#REF!</definedName>
    <definedName name="SUM_K10" localSheetId="1">#REF!</definedName>
    <definedName name="SUM_K10">#REF!</definedName>
    <definedName name="SUM_K10_1" localSheetId="13">#REF!</definedName>
    <definedName name="SUM_K10_1" localSheetId="0">#REF!</definedName>
    <definedName name="SUM_K10_1">#REF!</definedName>
    <definedName name="SUM_K10_2" localSheetId="13">#REF!</definedName>
    <definedName name="SUM_K10_2" localSheetId="0">#REF!</definedName>
    <definedName name="SUM_K10_2">#REF!</definedName>
    <definedName name="SUM_K105" localSheetId="2">#REF!</definedName>
    <definedName name="SUM_K105" localSheetId="11">#REF!</definedName>
    <definedName name="SUM_K105" localSheetId="3">#REF!</definedName>
    <definedName name="SUM_K105" localSheetId="4">#REF!</definedName>
    <definedName name="SUM_K105" localSheetId="5">#REF!</definedName>
    <definedName name="SUM_K105" localSheetId="13">#REF!</definedName>
    <definedName name="SUM_K105" localSheetId="0">#REF!</definedName>
    <definedName name="SUM_K105">#REF!</definedName>
    <definedName name="SUM_K11" localSheetId="2">#REF!</definedName>
    <definedName name="SUM_K11" localSheetId="11">#REF!</definedName>
    <definedName name="SUM_K11" localSheetId="12">#REF!</definedName>
    <definedName name="SUM_K11" localSheetId="3">#REF!</definedName>
    <definedName name="SUM_K11" localSheetId="4">#REF!</definedName>
    <definedName name="SUM_K11" localSheetId="5">#REF!</definedName>
    <definedName name="SUM_K11" localSheetId="6">#REF!</definedName>
    <definedName name="SUM_K11" localSheetId="7">#REF!</definedName>
    <definedName name="SUM_K11" localSheetId="8">#REF!</definedName>
    <definedName name="SUM_K11" localSheetId="9">#REF!</definedName>
    <definedName name="SUM_K11" localSheetId="10">#REF!</definedName>
    <definedName name="SUM_K11" localSheetId="13">#REF!</definedName>
    <definedName name="SUM_K11" localSheetId="0">#REF!</definedName>
    <definedName name="SUM_K11" localSheetId="1">#REF!</definedName>
    <definedName name="SUM_K11">#REF!</definedName>
    <definedName name="SUM_K11_1" localSheetId="13">#REF!</definedName>
    <definedName name="SUM_K11_1" localSheetId="0">#REF!</definedName>
    <definedName name="SUM_K11_1">#REF!</definedName>
    <definedName name="SUM_K11_2" localSheetId="13">#REF!</definedName>
    <definedName name="SUM_K11_2" localSheetId="0">#REF!</definedName>
    <definedName name="SUM_K11_2">#REF!</definedName>
    <definedName name="SUM_K12" localSheetId="2">#REF!</definedName>
    <definedName name="SUM_K12" localSheetId="11">#REF!</definedName>
    <definedName name="SUM_K12" localSheetId="12">#REF!</definedName>
    <definedName name="SUM_K12" localSheetId="3">#REF!</definedName>
    <definedName name="SUM_K12" localSheetId="4">#REF!</definedName>
    <definedName name="SUM_K12" localSheetId="5">#REF!</definedName>
    <definedName name="SUM_K12" localSheetId="6">#REF!</definedName>
    <definedName name="SUM_K12" localSheetId="7">#REF!</definedName>
    <definedName name="SUM_K12" localSheetId="8">#REF!</definedName>
    <definedName name="SUM_K12" localSheetId="9">#REF!</definedName>
    <definedName name="SUM_K12" localSheetId="10">#REF!</definedName>
    <definedName name="SUM_K12" localSheetId="13">#REF!</definedName>
    <definedName name="SUM_K12" localSheetId="0">#REF!</definedName>
    <definedName name="SUM_K12" localSheetId="1">#REF!</definedName>
    <definedName name="SUM_K12">#REF!</definedName>
    <definedName name="SUM_K12_1" localSheetId="13">#REF!</definedName>
    <definedName name="SUM_K12_1" localSheetId="0">#REF!</definedName>
    <definedName name="SUM_K12_1">#REF!</definedName>
    <definedName name="SUM_K12_2" localSheetId="13">#REF!</definedName>
    <definedName name="SUM_K12_2" localSheetId="0">#REF!</definedName>
    <definedName name="SUM_K12_2">#REF!</definedName>
    <definedName name="SUM_K13" localSheetId="2">#REF!</definedName>
    <definedName name="SUM_K13" localSheetId="11">#REF!</definedName>
    <definedName name="SUM_K13" localSheetId="12">#REF!</definedName>
    <definedName name="SUM_K13" localSheetId="3">#REF!</definedName>
    <definedName name="SUM_K13" localSheetId="4">#REF!</definedName>
    <definedName name="SUM_K13" localSheetId="5">#REF!</definedName>
    <definedName name="SUM_K13" localSheetId="6">#REF!</definedName>
    <definedName name="SUM_K13" localSheetId="7">#REF!</definedName>
    <definedName name="SUM_K13" localSheetId="8">#REF!</definedName>
    <definedName name="SUM_K13" localSheetId="9">#REF!</definedName>
    <definedName name="SUM_K13" localSheetId="10">#REF!</definedName>
    <definedName name="SUM_K13" localSheetId="13">#REF!</definedName>
    <definedName name="SUM_K13" localSheetId="0">#REF!</definedName>
    <definedName name="SUM_K13" localSheetId="1">#REF!</definedName>
    <definedName name="SUM_K13">#REF!</definedName>
    <definedName name="SUM_K13_1" localSheetId="13">#REF!</definedName>
    <definedName name="SUM_K13_1" localSheetId="0">#REF!</definedName>
    <definedName name="SUM_K13_1">#REF!</definedName>
    <definedName name="SUM_K13_2" localSheetId="13">#REF!</definedName>
    <definedName name="SUM_K13_2" localSheetId="0">#REF!</definedName>
    <definedName name="SUM_K13_2">#REF!</definedName>
    <definedName name="SUM_K14" localSheetId="2">#REF!</definedName>
    <definedName name="SUM_K14" localSheetId="11">#REF!</definedName>
    <definedName name="SUM_K14" localSheetId="12">#REF!</definedName>
    <definedName name="SUM_K14" localSheetId="3">#REF!</definedName>
    <definedName name="SUM_K14" localSheetId="4">#REF!</definedName>
    <definedName name="SUM_K14" localSheetId="5">#REF!</definedName>
    <definedName name="SUM_K14" localSheetId="6">#REF!</definedName>
    <definedName name="SUM_K14" localSheetId="7">#REF!</definedName>
    <definedName name="SUM_K14" localSheetId="8">#REF!</definedName>
    <definedName name="SUM_K14" localSheetId="9">#REF!</definedName>
    <definedName name="SUM_K14" localSheetId="10">#REF!</definedName>
    <definedName name="SUM_K14" localSheetId="13">#REF!</definedName>
    <definedName name="SUM_K14" localSheetId="0">#REF!</definedName>
    <definedName name="SUM_K14" localSheetId="1">#REF!</definedName>
    <definedName name="SUM_K14">#REF!</definedName>
    <definedName name="SUM_K14_1" localSheetId="13">#REF!</definedName>
    <definedName name="SUM_K14_1" localSheetId="0">#REF!</definedName>
    <definedName name="SUM_K14_1">#REF!</definedName>
    <definedName name="SUM_K14_2" localSheetId="13">#REF!</definedName>
    <definedName name="SUM_K14_2" localSheetId="0">#REF!</definedName>
    <definedName name="SUM_K14_2">#REF!</definedName>
    <definedName name="SUM_K15" localSheetId="2">#REF!</definedName>
    <definedName name="SUM_K15" localSheetId="11">#REF!</definedName>
    <definedName name="SUM_K15" localSheetId="12">#REF!</definedName>
    <definedName name="SUM_K15" localSheetId="3">#REF!</definedName>
    <definedName name="SUM_K15" localSheetId="4">#REF!</definedName>
    <definedName name="SUM_K15" localSheetId="5">#REF!</definedName>
    <definedName name="SUM_K15" localSheetId="6">#REF!</definedName>
    <definedName name="SUM_K15" localSheetId="7">#REF!</definedName>
    <definedName name="SUM_K15" localSheetId="8">#REF!</definedName>
    <definedName name="SUM_K15" localSheetId="9">#REF!</definedName>
    <definedName name="SUM_K15" localSheetId="10">#REF!</definedName>
    <definedName name="SUM_K15" localSheetId="13">#REF!</definedName>
    <definedName name="SUM_K15" localSheetId="0">#REF!</definedName>
    <definedName name="SUM_K15" localSheetId="1">#REF!</definedName>
    <definedName name="SUM_K15">#REF!</definedName>
    <definedName name="SUM_K15_1" localSheetId="13">#REF!</definedName>
    <definedName name="SUM_K15_1" localSheetId="0">#REF!</definedName>
    <definedName name="SUM_K15_1">#REF!</definedName>
    <definedName name="SUM_K15_2" localSheetId="13">#REF!</definedName>
    <definedName name="SUM_K15_2" localSheetId="0">#REF!</definedName>
    <definedName name="SUM_K15_2">#REF!</definedName>
    <definedName name="SUM_K16" localSheetId="2">#REF!</definedName>
    <definedName name="SUM_K16" localSheetId="11">#REF!</definedName>
    <definedName name="SUM_K16" localSheetId="12">#REF!</definedName>
    <definedName name="SUM_K16" localSheetId="3">#REF!</definedName>
    <definedName name="SUM_K16" localSheetId="4">#REF!</definedName>
    <definedName name="SUM_K16" localSheetId="5">#REF!</definedName>
    <definedName name="SUM_K16" localSheetId="6">#REF!</definedName>
    <definedName name="SUM_K16" localSheetId="7">#REF!</definedName>
    <definedName name="SUM_K16" localSheetId="8">#REF!</definedName>
    <definedName name="SUM_K16" localSheetId="9">#REF!</definedName>
    <definedName name="SUM_K16" localSheetId="10">#REF!</definedName>
    <definedName name="SUM_K16" localSheetId="13">#REF!</definedName>
    <definedName name="SUM_K16" localSheetId="0">#REF!</definedName>
    <definedName name="SUM_K16" localSheetId="1">#REF!</definedName>
    <definedName name="SUM_K16">#REF!</definedName>
    <definedName name="SUM_K16_1" localSheetId="13">#REF!</definedName>
    <definedName name="SUM_K16_1" localSheetId="0">#REF!</definedName>
    <definedName name="SUM_K16_1">#REF!</definedName>
    <definedName name="SUM_K16_2" localSheetId="13">#REF!</definedName>
    <definedName name="SUM_K16_2" localSheetId="0">#REF!</definedName>
    <definedName name="SUM_K16_2">#REF!</definedName>
    <definedName name="SUM_K17" localSheetId="2">#REF!</definedName>
    <definedName name="SUM_K17" localSheetId="11">#REF!</definedName>
    <definedName name="SUM_K17" localSheetId="12">#REF!</definedName>
    <definedName name="SUM_K17" localSheetId="3">#REF!</definedName>
    <definedName name="SUM_K17" localSheetId="4">#REF!</definedName>
    <definedName name="SUM_K17" localSheetId="5">#REF!</definedName>
    <definedName name="SUM_K17" localSheetId="6">#REF!</definedName>
    <definedName name="SUM_K17" localSheetId="7">#REF!</definedName>
    <definedName name="SUM_K17" localSheetId="8">#REF!</definedName>
    <definedName name="SUM_K17" localSheetId="9">#REF!</definedName>
    <definedName name="SUM_K17" localSheetId="10">#REF!</definedName>
    <definedName name="SUM_K17" localSheetId="13">#REF!</definedName>
    <definedName name="SUM_K17" localSheetId="0">#REF!</definedName>
    <definedName name="SUM_K17" localSheetId="1">#REF!</definedName>
    <definedName name="SUM_K17">#REF!</definedName>
    <definedName name="SUM_K17_1" localSheetId="13">#REF!</definedName>
    <definedName name="SUM_K17_1" localSheetId="0">#REF!</definedName>
    <definedName name="SUM_K17_1">#REF!</definedName>
    <definedName name="SUM_K17_2" localSheetId="13">#REF!</definedName>
    <definedName name="SUM_K17_2" localSheetId="0">#REF!</definedName>
    <definedName name="SUM_K17_2">#REF!</definedName>
    <definedName name="SUM_K18" localSheetId="2">#REF!</definedName>
    <definedName name="SUM_K18" localSheetId="11">#REF!</definedName>
    <definedName name="SUM_K18" localSheetId="12">#REF!</definedName>
    <definedName name="SUM_K18" localSheetId="3">#REF!</definedName>
    <definedName name="SUM_K18" localSheetId="4">#REF!</definedName>
    <definedName name="SUM_K18" localSheetId="5">#REF!</definedName>
    <definedName name="SUM_K18" localSheetId="6">#REF!</definedName>
    <definedName name="SUM_K18" localSheetId="7">#REF!</definedName>
    <definedName name="SUM_K18" localSheetId="8">#REF!</definedName>
    <definedName name="SUM_K18" localSheetId="9">#REF!</definedName>
    <definedName name="SUM_K18" localSheetId="10">#REF!</definedName>
    <definedName name="SUM_K18" localSheetId="13">#REF!</definedName>
    <definedName name="SUM_K18" localSheetId="0">#REF!</definedName>
    <definedName name="SUM_K18" localSheetId="1">#REF!</definedName>
    <definedName name="SUM_K18">#REF!</definedName>
    <definedName name="SUM_K18_1" localSheetId="13">#REF!</definedName>
    <definedName name="SUM_K18_1" localSheetId="0">#REF!</definedName>
    <definedName name="SUM_K18_1">#REF!</definedName>
    <definedName name="SUM_K18_2" localSheetId="13">#REF!</definedName>
    <definedName name="SUM_K18_2" localSheetId="0">#REF!</definedName>
    <definedName name="SUM_K18_2">#REF!</definedName>
    <definedName name="SUM_K19" localSheetId="2">#REF!</definedName>
    <definedName name="SUM_K19" localSheetId="11">#REF!</definedName>
    <definedName name="SUM_K19" localSheetId="12">#REF!</definedName>
    <definedName name="SUM_K19" localSheetId="3">#REF!</definedName>
    <definedName name="SUM_K19" localSheetId="4">#REF!</definedName>
    <definedName name="SUM_K19" localSheetId="5">#REF!</definedName>
    <definedName name="SUM_K19" localSheetId="6">#REF!</definedName>
    <definedName name="SUM_K19" localSheetId="7">#REF!</definedName>
    <definedName name="SUM_K19" localSheetId="8">#REF!</definedName>
    <definedName name="SUM_K19" localSheetId="9">#REF!</definedName>
    <definedName name="SUM_K19" localSheetId="10">#REF!</definedName>
    <definedName name="SUM_K19" localSheetId="13">#REF!</definedName>
    <definedName name="SUM_K19" localSheetId="0">#REF!</definedName>
    <definedName name="SUM_K19" localSheetId="1">#REF!</definedName>
    <definedName name="SUM_K19">#REF!</definedName>
    <definedName name="SUM_K19_1" localSheetId="13">#REF!</definedName>
    <definedName name="SUM_K19_1" localSheetId="0">#REF!</definedName>
    <definedName name="SUM_K19_1">#REF!</definedName>
    <definedName name="SUM_K19_2" localSheetId="13">#REF!</definedName>
    <definedName name="SUM_K19_2" localSheetId="0">#REF!</definedName>
    <definedName name="SUM_K19_2">#REF!</definedName>
    <definedName name="SUM_K2" localSheetId="2">#REF!</definedName>
    <definedName name="SUM_K2" localSheetId="11">#REF!</definedName>
    <definedName name="SUM_K2" localSheetId="12">#REF!</definedName>
    <definedName name="SUM_K2" localSheetId="3">#REF!</definedName>
    <definedName name="SUM_K2" localSheetId="4">#REF!</definedName>
    <definedName name="SUM_K2" localSheetId="5">#REF!</definedName>
    <definedName name="SUM_K2" localSheetId="6">#REF!</definedName>
    <definedName name="SUM_K2" localSheetId="7">#REF!</definedName>
    <definedName name="SUM_K2" localSheetId="8">#REF!</definedName>
    <definedName name="SUM_K2" localSheetId="9">#REF!</definedName>
    <definedName name="SUM_K2" localSheetId="10">#REF!</definedName>
    <definedName name="SUM_K2" localSheetId="13">#REF!</definedName>
    <definedName name="SUM_K2" localSheetId="0">#REF!</definedName>
    <definedName name="SUM_K2" localSheetId="1">#REF!</definedName>
    <definedName name="SUM_K2">#REF!</definedName>
    <definedName name="SUM_K2_1" localSheetId="13">#REF!</definedName>
    <definedName name="SUM_K2_1" localSheetId="0">#REF!</definedName>
    <definedName name="SUM_K2_1">#REF!</definedName>
    <definedName name="SUM_K2_2" localSheetId="13">#REF!</definedName>
    <definedName name="SUM_K2_2" localSheetId="0">#REF!</definedName>
    <definedName name="SUM_K2_2">#REF!</definedName>
    <definedName name="SUM_K20" localSheetId="2">#REF!</definedName>
    <definedName name="SUM_K20" localSheetId="11">#REF!</definedName>
    <definedName name="SUM_K20" localSheetId="12">#REF!</definedName>
    <definedName name="SUM_K20" localSheetId="3">#REF!</definedName>
    <definedName name="SUM_K20" localSheetId="4">#REF!</definedName>
    <definedName name="SUM_K20" localSheetId="5">#REF!</definedName>
    <definedName name="SUM_K20" localSheetId="6">#REF!</definedName>
    <definedName name="SUM_K20" localSheetId="7">#REF!</definedName>
    <definedName name="SUM_K20" localSheetId="8">#REF!</definedName>
    <definedName name="SUM_K20" localSheetId="9">#REF!</definedName>
    <definedName name="SUM_K20" localSheetId="10">#REF!</definedName>
    <definedName name="SUM_K20" localSheetId="13">#REF!</definedName>
    <definedName name="SUM_K20" localSheetId="0">#REF!</definedName>
    <definedName name="SUM_K20" localSheetId="1">#REF!</definedName>
    <definedName name="SUM_K20">#REF!</definedName>
    <definedName name="SUM_K20_1" localSheetId="13">#REF!</definedName>
    <definedName name="SUM_K20_1" localSheetId="0">#REF!</definedName>
    <definedName name="SUM_K20_1">#REF!</definedName>
    <definedName name="SUM_K20_2" localSheetId="13">#REF!</definedName>
    <definedName name="SUM_K20_2" localSheetId="0">#REF!</definedName>
    <definedName name="SUM_K20_2">#REF!</definedName>
    <definedName name="SUM_K21" localSheetId="2">#REF!</definedName>
    <definedName name="SUM_K21" localSheetId="11">#REF!</definedName>
    <definedName name="SUM_K21" localSheetId="12">#REF!</definedName>
    <definedName name="SUM_K21" localSheetId="3">#REF!</definedName>
    <definedName name="SUM_K21" localSheetId="4">#REF!</definedName>
    <definedName name="SUM_K21" localSheetId="5">#REF!</definedName>
    <definedName name="SUM_K21" localSheetId="6">#REF!</definedName>
    <definedName name="SUM_K21" localSheetId="7">#REF!</definedName>
    <definedName name="SUM_K21" localSheetId="8">#REF!</definedName>
    <definedName name="SUM_K21" localSheetId="9">#REF!</definedName>
    <definedName name="SUM_K21" localSheetId="10">#REF!</definedName>
    <definedName name="SUM_K21" localSheetId="13">#REF!</definedName>
    <definedName name="SUM_K21" localSheetId="0">#REF!</definedName>
    <definedName name="SUM_K21" localSheetId="1">#REF!</definedName>
    <definedName name="SUM_K21">#REF!</definedName>
    <definedName name="SUM_K21_1" localSheetId="13">#REF!</definedName>
    <definedName name="SUM_K21_1" localSheetId="0">#REF!</definedName>
    <definedName name="SUM_K21_1">#REF!</definedName>
    <definedName name="SUM_K21_2" localSheetId="13">#REF!</definedName>
    <definedName name="SUM_K21_2" localSheetId="0">#REF!</definedName>
    <definedName name="SUM_K21_2">#REF!</definedName>
    <definedName name="SUM_K22" localSheetId="2">#REF!</definedName>
    <definedName name="SUM_K22" localSheetId="11">#REF!</definedName>
    <definedName name="SUM_K22" localSheetId="12">#REF!</definedName>
    <definedName name="SUM_K22" localSheetId="3">#REF!</definedName>
    <definedName name="SUM_K22" localSheetId="4">#REF!</definedName>
    <definedName name="SUM_K22" localSheetId="5">#REF!</definedName>
    <definedName name="SUM_K22" localSheetId="6">#REF!</definedName>
    <definedName name="SUM_K22" localSheetId="7">#REF!</definedName>
    <definedName name="SUM_K22" localSheetId="8">#REF!</definedName>
    <definedName name="SUM_K22" localSheetId="9">#REF!</definedName>
    <definedName name="SUM_K22" localSheetId="10">#REF!</definedName>
    <definedName name="SUM_K22" localSheetId="13">#REF!</definedName>
    <definedName name="SUM_K22" localSheetId="0">#REF!</definedName>
    <definedName name="SUM_K22" localSheetId="1">#REF!</definedName>
    <definedName name="SUM_K22">#REF!</definedName>
    <definedName name="SUM_K22_1" localSheetId="13">#REF!</definedName>
    <definedName name="SUM_K22_1" localSheetId="0">#REF!</definedName>
    <definedName name="SUM_K22_1">#REF!</definedName>
    <definedName name="SUM_K22_2" localSheetId="13">#REF!</definedName>
    <definedName name="SUM_K22_2" localSheetId="0">#REF!</definedName>
    <definedName name="SUM_K22_2">#REF!</definedName>
    <definedName name="SUM_K23" localSheetId="2">#REF!</definedName>
    <definedName name="SUM_K23" localSheetId="11">#REF!</definedName>
    <definedName name="SUM_K23" localSheetId="12">#REF!</definedName>
    <definedName name="SUM_K23" localSheetId="3">#REF!</definedName>
    <definedName name="SUM_K23" localSheetId="4">#REF!</definedName>
    <definedName name="SUM_K23" localSheetId="5">#REF!</definedName>
    <definedName name="SUM_K23" localSheetId="6">#REF!</definedName>
    <definedName name="SUM_K23" localSheetId="7">#REF!</definedName>
    <definedName name="SUM_K23" localSheetId="8">#REF!</definedName>
    <definedName name="SUM_K23" localSheetId="9">#REF!</definedName>
    <definedName name="SUM_K23" localSheetId="10">#REF!</definedName>
    <definedName name="SUM_K23" localSheetId="13">#REF!</definedName>
    <definedName name="SUM_K23" localSheetId="0">#REF!</definedName>
    <definedName name="SUM_K23" localSheetId="1">#REF!</definedName>
    <definedName name="SUM_K23">#REF!</definedName>
    <definedName name="SUM_K23_1" localSheetId="13">#REF!</definedName>
    <definedName name="SUM_K23_1" localSheetId="0">#REF!</definedName>
    <definedName name="SUM_K23_1">#REF!</definedName>
    <definedName name="SUM_K23_2" localSheetId="13">#REF!</definedName>
    <definedName name="SUM_K23_2" localSheetId="0">#REF!</definedName>
    <definedName name="SUM_K23_2">#REF!</definedName>
    <definedName name="SUM_K3" localSheetId="2">#REF!</definedName>
    <definedName name="SUM_K3" localSheetId="11">#REF!</definedName>
    <definedName name="SUM_K3" localSheetId="12">#REF!</definedName>
    <definedName name="SUM_K3" localSheetId="3">#REF!</definedName>
    <definedName name="SUM_K3" localSheetId="4">#REF!</definedName>
    <definedName name="SUM_K3" localSheetId="5">#REF!</definedName>
    <definedName name="SUM_K3" localSheetId="6">#REF!</definedName>
    <definedName name="SUM_K3" localSheetId="7">#REF!</definedName>
    <definedName name="SUM_K3" localSheetId="8">#REF!</definedName>
    <definedName name="SUM_K3" localSheetId="9">#REF!</definedName>
    <definedName name="SUM_K3" localSheetId="10">#REF!</definedName>
    <definedName name="SUM_K3" localSheetId="13">#REF!</definedName>
    <definedName name="SUM_K3" localSheetId="0">#REF!</definedName>
    <definedName name="SUM_K3" localSheetId="1">#REF!</definedName>
    <definedName name="SUM_K3">#REF!</definedName>
    <definedName name="SUM_K3_1" localSheetId="13">#REF!</definedName>
    <definedName name="SUM_K3_1" localSheetId="0">#REF!</definedName>
    <definedName name="SUM_K3_1">#REF!</definedName>
    <definedName name="SUM_K3_2" localSheetId="13">#REF!</definedName>
    <definedName name="SUM_K3_2" localSheetId="0">#REF!</definedName>
    <definedName name="SUM_K3_2">#REF!</definedName>
    <definedName name="SUM_K4" localSheetId="2">#REF!</definedName>
    <definedName name="SUM_K4" localSheetId="11">#REF!</definedName>
    <definedName name="SUM_K4" localSheetId="12">#REF!</definedName>
    <definedName name="SUM_K4" localSheetId="3">#REF!</definedName>
    <definedName name="SUM_K4" localSheetId="4">#REF!</definedName>
    <definedName name="SUM_K4" localSheetId="5">#REF!</definedName>
    <definedName name="SUM_K4" localSheetId="6">#REF!</definedName>
    <definedName name="SUM_K4" localSheetId="7">#REF!</definedName>
    <definedName name="SUM_K4" localSheetId="8">#REF!</definedName>
    <definedName name="SUM_K4" localSheetId="9">#REF!</definedName>
    <definedName name="SUM_K4" localSheetId="10">#REF!</definedName>
    <definedName name="SUM_K4" localSheetId="13">#REF!</definedName>
    <definedName name="SUM_K4" localSheetId="0">#REF!</definedName>
    <definedName name="SUM_K4" localSheetId="1">#REF!</definedName>
    <definedName name="SUM_K4">#REF!</definedName>
    <definedName name="SUM_K4_1" localSheetId="13">#REF!</definedName>
    <definedName name="SUM_K4_1" localSheetId="0">#REF!</definedName>
    <definedName name="SUM_K4_1">#REF!</definedName>
    <definedName name="SUM_K4_2" localSheetId="13">#REF!</definedName>
    <definedName name="SUM_K4_2" localSheetId="0">#REF!</definedName>
    <definedName name="SUM_K4_2">#REF!</definedName>
    <definedName name="SUM_K5" localSheetId="2">#REF!</definedName>
    <definedName name="SUM_K5" localSheetId="11">#REF!</definedName>
    <definedName name="SUM_K5" localSheetId="12">#REF!</definedName>
    <definedName name="SUM_K5" localSheetId="3">#REF!</definedName>
    <definedName name="SUM_K5" localSheetId="4">#REF!</definedName>
    <definedName name="SUM_K5" localSheetId="5">#REF!</definedName>
    <definedName name="SUM_K5" localSheetId="6">#REF!</definedName>
    <definedName name="SUM_K5" localSheetId="7">#REF!</definedName>
    <definedName name="SUM_K5" localSheetId="8">#REF!</definedName>
    <definedName name="SUM_K5" localSheetId="9">#REF!</definedName>
    <definedName name="SUM_K5" localSheetId="10">#REF!</definedName>
    <definedName name="SUM_K5" localSheetId="13">#REF!</definedName>
    <definedName name="SUM_K5" localSheetId="0">#REF!</definedName>
    <definedName name="SUM_K5" localSheetId="1">#REF!</definedName>
    <definedName name="SUM_K5">#REF!</definedName>
    <definedName name="SUM_K5_1" localSheetId="13">#REF!</definedName>
    <definedName name="SUM_K5_1" localSheetId="0">#REF!</definedName>
    <definedName name="SUM_K5_1">#REF!</definedName>
    <definedName name="SUM_K5_2" localSheetId="13">#REF!</definedName>
    <definedName name="SUM_K5_2" localSheetId="0">#REF!</definedName>
    <definedName name="SUM_K5_2">#REF!</definedName>
    <definedName name="SUM_K6" localSheetId="2">#REF!</definedName>
    <definedName name="SUM_K6" localSheetId="11">#REF!</definedName>
    <definedName name="SUM_K6" localSheetId="12">#REF!</definedName>
    <definedName name="SUM_K6" localSheetId="3">#REF!</definedName>
    <definedName name="SUM_K6" localSheetId="4">#REF!</definedName>
    <definedName name="SUM_K6" localSheetId="5">#REF!</definedName>
    <definedName name="SUM_K6" localSheetId="6">#REF!</definedName>
    <definedName name="SUM_K6" localSheetId="7">#REF!</definedName>
    <definedName name="SUM_K6" localSheetId="8">#REF!</definedName>
    <definedName name="SUM_K6" localSheetId="9">#REF!</definedName>
    <definedName name="SUM_K6" localSheetId="10">#REF!</definedName>
    <definedName name="SUM_K6" localSheetId="13">#REF!</definedName>
    <definedName name="SUM_K6" localSheetId="0">#REF!</definedName>
    <definedName name="SUM_K6" localSheetId="1">#REF!</definedName>
    <definedName name="SUM_K6">#REF!</definedName>
    <definedName name="SUM_K6_1" localSheetId="13">#REF!</definedName>
    <definedName name="SUM_K6_1" localSheetId="0">#REF!</definedName>
    <definedName name="SUM_K6_1">#REF!</definedName>
    <definedName name="SUM_K6_2" localSheetId="13">#REF!</definedName>
    <definedName name="SUM_K6_2" localSheetId="0">#REF!</definedName>
    <definedName name="SUM_K6_2">#REF!</definedName>
    <definedName name="SUM_K7" localSheetId="2">#REF!</definedName>
    <definedName name="SUM_K7" localSheetId="11">#REF!</definedName>
    <definedName name="SUM_K7" localSheetId="12">#REF!</definedName>
    <definedName name="SUM_K7" localSheetId="3">#REF!</definedName>
    <definedName name="SUM_K7" localSheetId="4">#REF!</definedName>
    <definedName name="SUM_K7" localSheetId="5">#REF!</definedName>
    <definedName name="SUM_K7" localSheetId="6">#REF!</definedName>
    <definedName name="SUM_K7" localSheetId="7">#REF!</definedName>
    <definedName name="SUM_K7" localSheetId="8">#REF!</definedName>
    <definedName name="SUM_K7" localSheetId="9">#REF!</definedName>
    <definedName name="SUM_K7" localSheetId="10">#REF!</definedName>
    <definedName name="SUM_K7" localSheetId="13">#REF!</definedName>
    <definedName name="SUM_K7" localSheetId="0">#REF!</definedName>
    <definedName name="SUM_K7" localSheetId="1">#REF!</definedName>
    <definedName name="SUM_K7">#REF!</definedName>
    <definedName name="SUM_K7_1" localSheetId="13">#REF!</definedName>
    <definedName name="SUM_K7_1" localSheetId="0">#REF!</definedName>
    <definedName name="SUM_K7_1">#REF!</definedName>
    <definedName name="SUM_K7_2" localSheetId="13">#REF!</definedName>
    <definedName name="SUM_K7_2" localSheetId="0">#REF!</definedName>
    <definedName name="SUM_K7_2">#REF!</definedName>
    <definedName name="SUM_K8" localSheetId="2">#REF!</definedName>
    <definedName name="SUM_K8" localSheetId="11">#REF!</definedName>
    <definedName name="SUM_K8" localSheetId="12">#REF!</definedName>
    <definedName name="SUM_K8" localSheetId="3">#REF!</definedName>
    <definedName name="SUM_K8" localSheetId="4">#REF!</definedName>
    <definedName name="SUM_K8" localSheetId="5">#REF!</definedName>
    <definedName name="SUM_K8" localSheetId="6">#REF!</definedName>
    <definedName name="SUM_K8" localSheetId="7">#REF!</definedName>
    <definedName name="SUM_K8" localSheetId="8">#REF!</definedName>
    <definedName name="SUM_K8" localSheetId="9">#REF!</definedName>
    <definedName name="SUM_K8" localSheetId="10">#REF!</definedName>
    <definedName name="SUM_K8" localSheetId="13">#REF!</definedName>
    <definedName name="SUM_K8" localSheetId="0">#REF!</definedName>
    <definedName name="SUM_K8" localSheetId="1">#REF!</definedName>
    <definedName name="SUM_K8">#REF!</definedName>
    <definedName name="SUM_K8_1" localSheetId="13">#REF!</definedName>
    <definedName name="SUM_K8_1" localSheetId="0">#REF!</definedName>
    <definedName name="SUM_K8_1">#REF!</definedName>
    <definedName name="SUM_K8_2" localSheetId="13">#REF!</definedName>
    <definedName name="SUM_K8_2" localSheetId="0">#REF!</definedName>
    <definedName name="SUM_K8_2">#REF!</definedName>
    <definedName name="SUM_K9" localSheetId="2">#REF!</definedName>
    <definedName name="SUM_K9" localSheetId="11">#REF!</definedName>
    <definedName name="SUM_K9" localSheetId="12">#REF!</definedName>
    <definedName name="SUM_K9" localSheetId="3">#REF!</definedName>
    <definedName name="SUM_K9" localSheetId="4">#REF!</definedName>
    <definedName name="SUM_K9" localSheetId="5">#REF!</definedName>
    <definedName name="SUM_K9" localSheetId="6">#REF!</definedName>
    <definedName name="SUM_K9" localSheetId="7">#REF!</definedName>
    <definedName name="SUM_K9" localSheetId="8">#REF!</definedName>
    <definedName name="SUM_K9" localSheetId="9">#REF!</definedName>
    <definedName name="SUM_K9" localSheetId="10">#REF!</definedName>
    <definedName name="SUM_K9" localSheetId="13">#REF!</definedName>
    <definedName name="SUM_K9" localSheetId="0">#REF!</definedName>
    <definedName name="SUM_K9" localSheetId="1">#REF!</definedName>
    <definedName name="SUM_K9">#REF!</definedName>
    <definedName name="SUM_K9_1" localSheetId="13">#REF!</definedName>
    <definedName name="SUM_K9_1" localSheetId="0">#REF!</definedName>
    <definedName name="SUM_K9_1">#REF!</definedName>
    <definedName name="SUM_K9_2" localSheetId="13">#REF!</definedName>
    <definedName name="SUM_K9_2" localSheetId="0">#REF!</definedName>
    <definedName name="SUM_K9_2">#REF!</definedName>
    <definedName name="suma" localSheetId="13">#REF!</definedName>
    <definedName name="suma" localSheetId="0">#REF!</definedName>
    <definedName name="suma">#REF!</definedName>
    <definedName name="SZERSCHOD">[3]Ogólne!$E$54</definedName>
    <definedName name="SZJ">[3]Ogólne!$E$6</definedName>
    <definedName name="SZKL">[3]Ogólne!$B$6</definedName>
    <definedName name="SZKP">[3]Ogólne!$H$6</definedName>
    <definedName name="SZP">[3]Ogólne!$E$30</definedName>
    <definedName name="ścianka_stała" localSheetId="3">#REF!</definedName>
    <definedName name="ścianka_stała" localSheetId="4">#REF!</definedName>
    <definedName name="ścianka_stała" localSheetId="5">#REF!</definedName>
    <definedName name="ścianka_stała" localSheetId="13">#REF!</definedName>
    <definedName name="ścianka_stała" localSheetId="0">#REF!</definedName>
    <definedName name="ścianka_stała">#REF!</definedName>
    <definedName name="ścianka_tymczasowa" localSheetId="3">#REF!</definedName>
    <definedName name="ścianka_tymczasowa" localSheetId="4">#REF!</definedName>
    <definedName name="ścianka_tymczasowa" localSheetId="5">#REF!</definedName>
    <definedName name="ścianka_tymczasowa" localSheetId="13">#REF!</definedName>
    <definedName name="ścianka_tymczasowa" localSheetId="0">#REF!</definedName>
    <definedName name="ścianka_tymczasowa">#REF!</definedName>
    <definedName name="ścieralna" localSheetId="3">#REF!</definedName>
    <definedName name="ścieralna" localSheetId="4">#REF!</definedName>
    <definedName name="ścieralna" localSheetId="5">#REF!</definedName>
    <definedName name="ścieralna" localSheetId="13">#REF!</definedName>
    <definedName name="ścieralna" localSheetId="0">#REF!</definedName>
    <definedName name="ścieralna">#REF!</definedName>
    <definedName name="tabela" localSheetId="13">#REF!</definedName>
    <definedName name="tabela" localSheetId="0">#REF!</definedName>
    <definedName name="tabela">#REF!</definedName>
    <definedName name="tawrdolany" localSheetId="13">#REF!</definedName>
    <definedName name="tawrdolany" localSheetId="0">#REF!</definedName>
    <definedName name="tawrdolany">#REF!</definedName>
    <definedName name="tdf" localSheetId="11">#REF!</definedName>
    <definedName name="tdf" localSheetId="13">#REF!</definedName>
    <definedName name="tdf" localSheetId="0">#REF!</definedName>
    <definedName name="tdf">#REF!</definedName>
    <definedName name="tdrf" localSheetId="11">#REF!</definedName>
    <definedName name="tdrf" localSheetId="13">#REF!</definedName>
    <definedName name="tdrf" localSheetId="0">#REF!</definedName>
    <definedName name="tdrf">#REF!</definedName>
    <definedName name="tdrfg" localSheetId="11">#REF!</definedName>
    <definedName name="tdrfg" localSheetId="13">#REF!</definedName>
    <definedName name="tdrfg" localSheetId="0">#REF!</definedName>
    <definedName name="tdrfg">#REF!</definedName>
    <definedName name="teaw" localSheetId="11">#REF!</definedName>
    <definedName name="teaw" localSheetId="13">#REF!</definedName>
    <definedName name="teaw" localSheetId="0">#REF!</definedName>
    <definedName name="teaw">#REF!</definedName>
    <definedName name="TEKST" localSheetId="13">#REF!</definedName>
    <definedName name="TEKST" localSheetId="0">#REF!</definedName>
    <definedName name="TEKST">#REF!</definedName>
    <definedName name="ter" localSheetId="11">#REF!</definedName>
    <definedName name="ter" localSheetId="13">#REF!</definedName>
    <definedName name="ter" localSheetId="0">#REF!</definedName>
    <definedName name="ter">#REF!</definedName>
    <definedName name="tg" localSheetId="11">#REF!</definedName>
    <definedName name="tg" localSheetId="13">#REF!</definedName>
    <definedName name="tg" localSheetId="0">#REF!</definedName>
    <definedName name="tg">#REF!</definedName>
    <definedName name="therasrash121223213gf" localSheetId="13">#REF!</definedName>
    <definedName name="therasrash121223213gf" localSheetId="0">#REF!</definedName>
    <definedName name="therasrash121223213gf">#REF!</definedName>
    <definedName name="tryrgg4444" localSheetId="13">#REF!</definedName>
    <definedName name="tryrgg4444" localSheetId="0">#REF!</definedName>
    <definedName name="tryrgg4444">#REF!</definedName>
    <definedName name="tryugh1rf" localSheetId="13">#REF!</definedName>
    <definedName name="tryugh1rf" localSheetId="0">#REF!</definedName>
    <definedName name="tryugh1rf">#REF!</definedName>
    <definedName name="tuuttu" localSheetId="3">#REF!,#REF!,#REF!</definedName>
    <definedName name="tuuttu" localSheetId="4">#REF!,#REF!,#REF!</definedName>
    <definedName name="tuuttu" localSheetId="5">#REF!,#REF!,#REF!</definedName>
    <definedName name="tuuttu" localSheetId="13">#REF!,#REF!,#REF!</definedName>
    <definedName name="tuuttu" localSheetId="0">#REF!,#REF!,#REF!</definedName>
    <definedName name="tuuttu">#REF!,#REF!,#REF!</definedName>
    <definedName name="twardolany" localSheetId="3">#REF!</definedName>
    <definedName name="twardolany" localSheetId="4">#REF!</definedName>
    <definedName name="twardolany" localSheetId="5">#REF!</definedName>
    <definedName name="twardolany" localSheetId="13">#REF!</definedName>
    <definedName name="twardolany" localSheetId="0">#REF!</definedName>
    <definedName name="twardolany">#REF!</definedName>
    <definedName name="tydfg" localSheetId="11">#REF!</definedName>
    <definedName name="tydfg" localSheetId="3">#REF!</definedName>
    <definedName name="tydfg" localSheetId="4">#REF!</definedName>
    <definedName name="tydfg" localSheetId="5">#REF!</definedName>
    <definedName name="tydfg" localSheetId="13">#REF!</definedName>
    <definedName name="tydfg" localSheetId="0">#REF!</definedName>
    <definedName name="tydfg">#REF!</definedName>
    <definedName name="tyerag" localSheetId="11">#REF!</definedName>
    <definedName name="tyerag" localSheetId="3">#REF!</definedName>
    <definedName name="tyerag" localSheetId="4">#REF!</definedName>
    <definedName name="tyerag" localSheetId="5">#REF!</definedName>
    <definedName name="tyerag" localSheetId="13">#REF!</definedName>
    <definedName name="tyerag" localSheetId="0">#REF!</definedName>
    <definedName name="tyerag">#REF!</definedName>
    <definedName name="tyerer" localSheetId="13">#REF!</definedName>
    <definedName name="tyerer" localSheetId="0">#REF!</definedName>
    <definedName name="tyerer">#REF!</definedName>
    <definedName name="tyrew4" localSheetId="13">#REF!</definedName>
    <definedName name="tyrew4" localSheetId="0">#REF!</definedName>
    <definedName name="tyrew4">#REF!</definedName>
    <definedName name="_xlnm.Print_Titles" localSheetId="12">'11. TEL'!$2:$4</definedName>
    <definedName name="_xlnm.Print_Titles" localSheetId="3">'2.Dr'!#REF!</definedName>
    <definedName name="_xlnm.Print_Titles" localSheetId="4">'3Elekt'!$2:$3</definedName>
    <definedName name="_xlnm.Print_Titles" localSheetId="5">'4, KT'!$2:$4</definedName>
    <definedName name="_xlnm.Print_Titles" localSheetId="6">'5. Monit'!$2:$4</definedName>
    <definedName name="_xlnm.Print_Titles" localSheetId="7">'6. Nawadn'!$4:$6</definedName>
    <definedName name="_xlnm.Print_Titles" localSheetId="8">'7. KD'!#REF!</definedName>
    <definedName name="_xlnm.Print_Titles" localSheetId="9">'8. KS'!#REF!</definedName>
    <definedName name="_xlnm.Print_Titles" localSheetId="10">'9. Gaz'!$4:$6</definedName>
    <definedName name="_xlnm.Print_Titles" localSheetId="13">#REF!</definedName>
    <definedName name="_xlnm.Print_Titles" localSheetId="0">#REF!</definedName>
    <definedName name="_xlnm.Print_Titles" localSheetId="1">#REF!</definedName>
    <definedName name="_xlnm.Print_Titles">#REF!</definedName>
    <definedName name="tytytyjjhgh" localSheetId="3">#REF!</definedName>
    <definedName name="tytytyjjhgh" localSheetId="4">#REF!</definedName>
    <definedName name="tytytyjjhgh" localSheetId="5">#REF!</definedName>
    <definedName name="tytytyjjhgh" localSheetId="13">#REF!</definedName>
    <definedName name="tytytyjjhgh" localSheetId="0">#REF!</definedName>
    <definedName name="tytytyjjhgh">#REF!</definedName>
    <definedName name="tytytytytytytytyty" localSheetId="3">#REF!</definedName>
    <definedName name="tytytytytytytytyty" localSheetId="4">#REF!</definedName>
    <definedName name="tytytytytytytytyty" localSheetId="5">#REF!</definedName>
    <definedName name="tytytytytytytytyty" localSheetId="13">#REF!</definedName>
    <definedName name="tytytytytytytytyty" localSheetId="0">#REF!</definedName>
    <definedName name="tytytytytytytytyty">#REF!</definedName>
    <definedName name="tyyyyyyyyy" localSheetId="13">#REF!</definedName>
    <definedName name="tyyyyyyyyy" localSheetId="0">#REF!</definedName>
    <definedName name="tyyyyyyyyy">#REF!</definedName>
    <definedName name="UMOCNIENIE">[3]Ogólne!$E$47</definedName>
    <definedName name="uttu" localSheetId="3">#REF!,#REF!</definedName>
    <definedName name="uttu" localSheetId="4">#REF!,#REF!</definedName>
    <definedName name="uttu" localSheetId="5">#REF!,#REF!</definedName>
    <definedName name="uttu" localSheetId="13">#REF!,#REF!</definedName>
    <definedName name="uttu" localSheetId="0">#REF!,#REF!</definedName>
    <definedName name="uttu">#REF!,#REF!</definedName>
    <definedName name="uuuujjjjj" localSheetId="3">#REF!</definedName>
    <definedName name="uuuujjjjj" localSheetId="4">#REF!</definedName>
    <definedName name="uuuujjjjj" localSheetId="5">#REF!</definedName>
    <definedName name="uuuujjjjj" localSheetId="13">#REF!</definedName>
    <definedName name="uuuujjjjj" localSheetId="0">#REF!</definedName>
    <definedName name="uuuujjjjj">#REF!</definedName>
    <definedName name="uyuyttyiit" localSheetId="3">#REF!,#REF!</definedName>
    <definedName name="uyuyttyiit" localSheetId="4">#REF!,#REF!</definedName>
    <definedName name="uyuyttyiit" localSheetId="5">#REF!,#REF!</definedName>
    <definedName name="uyuyttyiit" localSheetId="13">#REF!,#REF!</definedName>
    <definedName name="uyuyttyiit" localSheetId="0">#REF!,#REF!</definedName>
    <definedName name="uyuyttyiit">#REF!,#REF!</definedName>
    <definedName name="V" localSheetId="11">#REF!</definedName>
    <definedName name="V" localSheetId="3">#REF!</definedName>
    <definedName name="V" localSheetId="4">#REF!</definedName>
    <definedName name="V" localSheetId="5">#REF!</definedName>
    <definedName name="V" localSheetId="13">#REF!</definedName>
    <definedName name="V" localSheetId="0">#REF!</definedName>
    <definedName name="V">#REF!</definedName>
    <definedName name="VB" localSheetId="11">#REF!</definedName>
    <definedName name="VB" localSheetId="3">#REF!</definedName>
    <definedName name="VB" localSheetId="4">#REF!</definedName>
    <definedName name="VB" localSheetId="5">#REF!</definedName>
    <definedName name="VB" localSheetId="13">#REF!</definedName>
    <definedName name="VB" localSheetId="0">#REF!</definedName>
    <definedName name="VB">#REF!</definedName>
    <definedName name="VBVBVBCBXBV" localSheetId="11">#REF!</definedName>
    <definedName name="VBVBVBCBXBV" localSheetId="3">#REF!</definedName>
    <definedName name="VBVBVBCBXBV" localSheetId="4">#REF!</definedName>
    <definedName name="VBVBVBCBXBV" localSheetId="5">#REF!</definedName>
    <definedName name="VBVBVBCBXBV" localSheetId="13">#REF!</definedName>
    <definedName name="VBVBVBCBXBV" localSheetId="0">#REF!</definedName>
    <definedName name="VBVBVBCBXBV">#REF!</definedName>
    <definedName name="VBVBVBVBBVBVB" localSheetId="11">#REF!</definedName>
    <definedName name="VBVBVBVBBVBVB" localSheetId="13">#REF!</definedName>
    <definedName name="VBVBVBVBBVBVB" localSheetId="0">#REF!</definedName>
    <definedName name="VBVBVBVBBVBVB">#REF!</definedName>
    <definedName name="VV" localSheetId="11">#REF!</definedName>
    <definedName name="VV" localSheetId="13">#REF!</definedName>
    <definedName name="VV" localSheetId="0">#REF!</definedName>
    <definedName name="VV">#REF!</definedName>
    <definedName name="vxc" localSheetId="11">#REF!</definedName>
    <definedName name="vxc" localSheetId="13">#REF!</definedName>
    <definedName name="vxc" localSheetId="0">#REF!</definedName>
    <definedName name="vxc">#REF!</definedName>
    <definedName name="waluta">[13]Opcje!$B$2</definedName>
    <definedName name="WartośćBrutto">'[4]04cz1'!#REF!</definedName>
    <definedName name="WartośćBrutto2">'[5]Tabela elementów'!#REF!</definedName>
    <definedName name="wawa" localSheetId="3">#REF!</definedName>
    <definedName name="wawa" localSheetId="4">#REF!</definedName>
    <definedName name="wawa" localSheetId="5">#REF!</definedName>
    <definedName name="wawa" localSheetId="13">#REF!</definedName>
    <definedName name="wawa" localSheetId="0">#REF!</definedName>
    <definedName name="wawa">#REF!</definedName>
    <definedName name="wawa1" localSheetId="3">#REF!</definedName>
    <definedName name="wawa1" localSheetId="4">#REF!</definedName>
    <definedName name="wawa1" localSheetId="5">#REF!</definedName>
    <definedName name="wawa1" localSheetId="13">#REF!</definedName>
    <definedName name="wawa1" localSheetId="0">#REF!</definedName>
    <definedName name="wawa1">#REF!</definedName>
    <definedName name="we" localSheetId="11">#REF!</definedName>
    <definedName name="we" localSheetId="3">#REF!</definedName>
    <definedName name="we" localSheetId="4">#REF!</definedName>
    <definedName name="we" localSheetId="5">#REF!</definedName>
    <definedName name="we" localSheetId="13">#REF!</definedName>
    <definedName name="we" localSheetId="0">#REF!</definedName>
    <definedName name="we">#REF!</definedName>
    <definedName name="wert" localSheetId="11">#REF!</definedName>
    <definedName name="wert" localSheetId="13">#REF!</definedName>
    <definedName name="wert" localSheetId="0">#REF!</definedName>
    <definedName name="wert">#REF!</definedName>
    <definedName name="wiążąca" localSheetId="13">#REF!</definedName>
    <definedName name="wiążąca" localSheetId="0">#REF!</definedName>
    <definedName name="wiążąca">#REF!</definedName>
    <definedName name="WOD" localSheetId="13">#REF!</definedName>
    <definedName name="WOD" localSheetId="0">#REF!</definedName>
    <definedName name="WOD">#REF!</definedName>
    <definedName name="wpust" localSheetId="13">#REF!</definedName>
    <definedName name="wpust" localSheetId="0">#REF!</definedName>
    <definedName name="wpust">#REF!</definedName>
    <definedName name="wqwqerrt6" localSheetId="13">#REF!</definedName>
    <definedName name="wqwqerrt6" localSheetId="0">#REF!</definedName>
    <definedName name="wqwqerrt6">#REF!</definedName>
    <definedName name="WSPBEZ">[3]Ogólne!$E$58</definedName>
    <definedName name="WWWW" localSheetId="3">#REF!</definedName>
    <definedName name="WWWW" localSheetId="4">#REF!</definedName>
    <definedName name="WWWW" localSheetId="5">#REF!</definedName>
    <definedName name="WWWW" localSheetId="13">#REF!</definedName>
    <definedName name="WWWW" localSheetId="0">#REF!</definedName>
    <definedName name="WWWW">#REF!</definedName>
    <definedName name="wwwweee" localSheetId="3">#REF!</definedName>
    <definedName name="wwwweee" localSheetId="4">#REF!</definedName>
    <definedName name="wwwweee" localSheetId="5">#REF!</definedName>
    <definedName name="wwwweee" localSheetId="13">#REF!</definedName>
    <definedName name="wwwweee" localSheetId="0">#REF!</definedName>
    <definedName name="wwwweee">#REF!</definedName>
    <definedName name="wykop" localSheetId="3">#REF!</definedName>
    <definedName name="wykop" localSheetId="4">#REF!</definedName>
    <definedName name="wykop" localSheetId="5">#REF!</definedName>
    <definedName name="wykop" localSheetId="13">#REF!</definedName>
    <definedName name="wykop" localSheetId="0">#REF!</definedName>
    <definedName name="wykop">#REF!</definedName>
    <definedName name="Wzmocnienie" localSheetId="13">#REF!</definedName>
    <definedName name="Wzmocnienie" localSheetId="0">#REF!</definedName>
    <definedName name="Wzmocnienie">#REF!</definedName>
    <definedName name="x" localSheetId="11">#REF!</definedName>
    <definedName name="x" localSheetId="13">#REF!</definedName>
    <definedName name="x" localSheetId="0">#REF!</definedName>
    <definedName name="x">#REF!</definedName>
    <definedName name="xc" localSheetId="11">#REF!</definedName>
    <definedName name="xc" localSheetId="13">#REF!</definedName>
    <definedName name="xc" localSheetId="0">#REF!</definedName>
    <definedName name="xc">#REF!</definedName>
    <definedName name="XCBV" localSheetId="11">#REF!</definedName>
    <definedName name="XCBV" localSheetId="13">#REF!</definedName>
    <definedName name="XCBV" localSheetId="0">#REF!</definedName>
    <definedName name="XCBV">#REF!</definedName>
    <definedName name="XCBVVVVVV" localSheetId="11">#REF!</definedName>
    <definedName name="XCBVVVVVV" localSheetId="13">#REF!</definedName>
    <definedName name="XCBVVVVVV" localSheetId="0">#REF!</definedName>
    <definedName name="XCBVVVVVV">#REF!</definedName>
    <definedName name="xcv" localSheetId="11">#REF!</definedName>
    <definedName name="xcv" localSheetId="13">#REF!</definedName>
    <definedName name="xcv" localSheetId="0">#REF!</definedName>
    <definedName name="xcv">#REF!</definedName>
    <definedName name="xcvvvvvvvvvvv" localSheetId="11">#REF!</definedName>
    <definedName name="xcvvvvvvvvvvv" localSheetId="13">#REF!</definedName>
    <definedName name="xcvvvvvvvvvvv" localSheetId="0">#REF!</definedName>
    <definedName name="xcvvvvvvvvvvv">#REF!</definedName>
    <definedName name="xcvxc" localSheetId="11">#REF!</definedName>
    <definedName name="xcvxc" localSheetId="13">#REF!</definedName>
    <definedName name="xcvxc" localSheetId="0">#REF!</definedName>
    <definedName name="xcvxc">#REF!</definedName>
    <definedName name="ytttttttttttttt" localSheetId="13">#REF!</definedName>
    <definedName name="ytttttttttttttt" localSheetId="0">#REF!</definedName>
    <definedName name="ytttttttttttttt">#REF!</definedName>
    <definedName name="ytttttttttttttttttttttt" localSheetId="13">#REF!</definedName>
    <definedName name="ytttttttttttttttttttttt" localSheetId="0">#REF!</definedName>
    <definedName name="ytttttttttttttttttttttt">#REF!</definedName>
    <definedName name="z" localSheetId="11">#REF!</definedName>
    <definedName name="z" localSheetId="3">#REF!</definedName>
    <definedName name="z" localSheetId="4">#REF!</definedName>
    <definedName name="z" localSheetId="5">#REF!</definedName>
    <definedName name="z" localSheetId="13">#REF!</definedName>
    <definedName name="z" localSheetId="0">#REF!</definedName>
    <definedName name="z">#REF!</definedName>
    <definedName name="Zab_antykorozyjne" localSheetId="13">#REF!</definedName>
    <definedName name="Zab_antykorozyjne" localSheetId="0">#REF!</definedName>
    <definedName name="Zab_antykorozyjne">#REF!</definedName>
    <definedName name="zasypka" localSheetId="13">#REF!</definedName>
    <definedName name="zasypka" localSheetId="0">#REF!</definedName>
    <definedName name="zasypka">#REF!</definedName>
    <definedName name="zbiornik" localSheetId="13">#REF!</definedName>
    <definedName name="zbiornik" localSheetId="0">#REF!</definedName>
    <definedName name="zbiornik">#REF!</definedName>
    <definedName name="zbrojenie" localSheetId="13">#REF!</definedName>
    <definedName name="zbrojenie" localSheetId="0">#REF!</definedName>
    <definedName name="zbrojenie">#REF!</definedName>
    <definedName name="zd" localSheetId="11">#REF!</definedName>
    <definedName name="zd" localSheetId="13">#REF!</definedName>
    <definedName name="zd" localSheetId="0">#REF!</definedName>
    <definedName name="zd">#REF!</definedName>
    <definedName name="zdcsa" localSheetId="13">#REF!</definedName>
    <definedName name="zdcsa" localSheetId="0">#REF!</definedName>
    <definedName name="zdcsa">#REF!</definedName>
    <definedName name="zdf" localSheetId="11">#REF!</definedName>
    <definedName name="zdf" localSheetId="13">#REF!</definedName>
    <definedName name="zdf" localSheetId="0">#REF!</definedName>
    <definedName name="zdf">#REF!</definedName>
    <definedName name="zdg" localSheetId="11">#REF!</definedName>
    <definedName name="zdg" localSheetId="13">#REF!</definedName>
    <definedName name="zdg" localSheetId="0">#REF!</definedName>
    <definedName name="zdg">#REF!</definedName>
    <definedName name="zdr" localSheetId="11">#REF!</definedName>
    <definedName name="zdr" localSheetId="13">#REF!</definedName>
    <definedName name="zdr" localSheetId="0">#REF!</definedName>
    <definedName name="zdr">#REF!</definedName>
    <definedName name="zdrg" localSheetId="11">#REF!</definedName>
    <definedName name="zdrg" localSheetId="13">#REF!</definedName>
    <definedName name="zdrg" localSheetId="0">#REF!</definedName>
    <definedName name="zdrg">#REF!</definedName>
    <definedName name="zr" localSheetId="11">#REF!</definedName>
    <definedName name="zr" localSheetId="13">#REF!</definedName>
    <definedName name="zr" localSheetId="0">#REF!</definedName>
    <definedName name="zr">#REF!</definedName>
    <definedName name="ZZZ" localSheetId="13">#REF!</definedName>
    <definedName name="ZZZ" localSheetId="0">#REF!</definedName>
    <definedName name="ZZZ">#REF!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5" i="21" l="1"/>
  <c r="H255" i="21" s="1"/>
  <c r="A2" i="25" l="1"/>
  <c r="A1" i="25"/>
  <c r="A2" i="24"/>
  <c r="A1" i="24"/>
  <c r="A2" i="13"/>
  <c r="A1" i="13"/>
  <c r="A2" i="21"/>
  <c r="A1" i="21"/>
  <c r="C14" i="19"/>
  <c r="C12" i="19"/>
  <c r="C11" i="19"/>
  <c r="H107" i="25"/>
  <c r="H106" i="25"/>
  <c r="H108" i="25" s="1"/>
  <c r="H103" i="25"/>
  <c r="H104" i="25" s="1"/>
  <c r="H101" i="25"/>
  <c r="H100" i="25"/>
  <c r="H97" i="25"/>
  <c r="H98" i="25" s="1"/>
  <c r="H94" i="25"/>
  <c r="H93" i="25"/>
  <c r="H92" i="25"/>
  <c r="H91" i="25"/>
  <c r="H95" i="25" s="1"/>
  <c r="H90" i="25"/>
  <c r="H87" i="25"/>
  <c r="H86" i="25"/>
  <c r="H85" i="25"/>
  <c r="H84" i="25"/>
  <c r="H83" i="25"/>
  <c r="H88" i="25" s="1"/>
  <c r="H81" i="25"/>
  <c r="H80" i="25"/>
  <c r="H79" i="25"/>
  <c r="H76" i="25"/>
  <c r="H77" i="25" s="1"/>
  <c r="H74" i="25"/>
  <c r="H73" i="25"/>
  <c r="H70" i="25"/>
  <c r="H71" i="25" s="1"/>
  <c r="H68" i="25"/>
  <c r="H67" i="25"/>
  <c r="H64" i="25"/>
  <c r="H65" i="25" s="1"/>
  <c r="H62" i="25"/>
  <c r="H61" i="25"/>
  <c r="H58" i="25"/>
  <c r="H57" i="25"/>
  <c r="H59" i="25" s="1"/>
  <c r="H54" i="25"/>
  <c r="H53" i="25"/>
  <c r="H55" i="25" s="1"/>
  <c r="H50" i="25"/>
  <c r="H49" i="25"/>
  <c r="H48" i="25"/>
  <c r="H47" i="25"/>
  <c r="H51" i="25" s="1"/>
  <c r="H46" i="25"/>
  <c r="H45" i="25"/>
  <c r="H42" i="25"/>
  <c r="H41" i="25"/>
  <c r="H40" i="25"/>
  <c r="H39" i="25"/>
  <c r="H43" i="25" s="1"/>
  <c r="H36" i="25"/>
  <c r="H35" i="25"/>
  <c r="H34" i="25"/>
  <c r="H33" i="25"/>
  <c r="H32" i="25"/>
  <c r="H31" i="25"/>
  <c r="H30" i="25"/>
  <c r="H29" i="25"/>
  <c r="H28" i="25"/>
  <c r="H27" i="25"/>
  <c r="H37" i="25" s="1"/>
  <c r="H25" i="25"/>
  <c r="H24" i="25"/>
  <c r="H21" i="25"/>
  <c r="H20" i="25"/>
  <c r="H19" i="25"/>
  <c r="H18" i="25"/>
  <c r="H22" i="25" s="1"/>
  <c r="H15" i="25"/>
  <c r="H16" i="25" s="1"/>
  <c r="H12" i="25"/>
  <c r="H11" i="25"/>
  <c r="H10" i="25"/>
  <c r="H13" i="25" s="1"/>
  <c r="H8" i="25"/>
  <c r="H7" i="25"/>
  <c r="H85" i="24"/>
  <c r="H84" i="24"/>
  <c r="H83" i="24"/>
  <c r="H82" i="24"/>
  <c r="H81" i="24"/>
  <c r="H80" i="24"/>
  <c r="H79" i="24"/>
  <c r="H86" i="24" s="1"/>
  <c r="H76" i="24"/>
  <c r="H77" i="24" s="1"/>
  <c r="H87" i="24" s="1"/>
  <c r="H71" i="24"/>
  <c r="H70" i="24"/>
  <c r="H72" i="24" s="1"/>
  <c r="H68" i="24"/>
  <c r="H67" i="24"/>
  <c r="H64" i="24"/>
  <c r="H65" i="24" s="1"/>
  <c r="H62" i="24"/>
  <c r="H61" i="24"/>
  <c r="H58" i="24"/>
  <c r="H59" i="24" s="1"/>
  <c r="H56" i="24"/>
  <c r="H55" i="24"/>
  <c r="H54" i="24"/>
  <c r="H52" i="24"/>
  <c r="H51" i="24"/>
  <c r="H48" i="24"/>
  <c r="H49" i="24" s="1"/>
  <c r="H46" i="24"/>
  <c r="H45" i="24"/>
  <c r="H42" i="24"/>
  <c r="H43" i="24" s="1"/>
  <c r="H40" i="24"/>
  <c r="H39" i="24"/>
  <c r="H38" i="24"/>
  <c r="H35" i="24"/>
  <c r="H34" i="24"/>
  <c r="H33" i="24"/>
  <c r="H36" i="24" s="1"/>
  <c r="H30" i="24"/>
  <c r="H29" i="24"/>
  <c r="H28" i="24"/>
  <c r="H27" i="24"/>
  <c r="H26" i="24"/>
  <c r="H25" i="24"/>
  <c r="H24" i="24"/>
  <c r="H31" i="24" s="1"/>
  <c r="H21" i="24"/>
  <c r="H22" i="24" s="1"/>
  <c r="H19" i="24"/>
  <c r="H18" i="24"/>
  <c r="H15" i="24"/>
  <c r="H16" i="24" s="1"/>
  <c r="H13" i="24"/>
  <c r="H12" i="24"/>
  <c r="H9" i="24"/>
  <c r="H8" i="24"/>
  <c r="H7" i="24"/>
  <c r="H10" i="24" s="1"/>
  <c r="H7" i="13"/>
  <c r="H8" i="13"/>
  <c r="H15" i="13" s="1"/>
  <c r="H9" i="13"/>
  <c r="H10" i="13"/>
  <c r="H11" i="13"/>
  <c r="H12" i="13"/>
  <c r="H13" i="13"/>
  <c r="H14" i="13"/>
  <c r="H17" i="13"/>
  <c r="H20" i="13" s="1"/>
  <c r="H18" i="13"/>
  <c r="H19" i="13"/>
  <c r="H22" i="13"/>
  <c r="H25" i="13" s="1"/>
  <c r="H23" i="13"/>
  <c r="H24" i="13"/>
  <c r="H27" i="13"/>
  <c r="H34" i="13" s="1"/>
  <c r="H28" i="13"/>
  <c r="H29" i="13"/>
  <c r="H30" i="13"/>
  <c r="H31" i="13"/>
  <c r="H32" i="13"/>
  <c r="H33" i="13"/>
  <c r="H36" i="13"/>
  <c r="H39" i="13" s="1"/>
  <c r="H37" i="13"/>
  <c r="H38" i="13"/>
  <c r="H41" i="13"/>
  <c r="H42" i="13"/>
  <c r="H43" i="13"/>
  <c r="H45" i="13"/>
  <c r="H46" i="13"/>
  <c r="H48" i="13"/>
  <c r="H49" i="13"/>
  <c r="H50" i="13" s="1"/>
  <c r="H52" i="13"/>
  <c r="H55" i="13" s="1"/>
  <c r="H53" i="13"/>
  <c r="H54" i="13"/>
  <c r="H57" i="13"/>
  <c r="H62" i="13" s="1"/>
  <c r="H58" i="13"/>
  <c r="H59" i="13"/>
  <c r="H60" i="13"/>
  <c r="H61" i="13"/>
  <c r="H64" i="13"/>
  <c r="H65" i="13" s="1"/>
  <c r="H67" i="13"/>
  <c r="H68" i="13" s="1"/>
  <c r="H70" i="13"/>
  <c r="H71" i="13" s="1"/>
  <c r="H73" i="13"/>
  <c r="H74" i="13" s="1"/>
  <c r="H76" i="13"/>
  <c r="H78" i="13" s="1"/>
  <c r="H77" i="13"/>
  <c r="H80" i="13"/>
  <c r="H81" i="13"/>
  <c r="H83" i="13"/>
  <c r="H84" i="13"/>
  <c r="H86" i="13"/>
  <c r="H87" i="13"/>
  <c r="H89" i="13"/>
  <c r="H90" i="13"/>
  <c r="H92" i="13"/>
  <c r="H93" i="13"/>
  <c r="H95" i="13"/>
  <c r="H96" i="13"/>
  <c r="H98" i="13"/>
  <c r="H99" i="13"/>
  <c r="H100" i="13" s="1"/>
  <c r="H287" i="21"/>
  <c r="H286" i="21"/>
  <c r="H288" i="21" s="1"/>
  <c r="H289" i="21" s="1"/>
  <c r="H280" i="21"/>
  <c r="H279" i="21"/>
  <c r="H281" i="21" s="1"/>
  <c r="H276" i="21"/>
  <c r="H275" i="21"/>
  <c r="H272" i="21"/>
  <c r="H271" i="21"/>
  <c r="H273" i="21" s="1"/>
  <c r="H268" i="21"/>
  <c r="H267" i="21"/>
  <c r="H266" i="21"/>
  <c r="H263" i="21"/>
  <c r="H264" i="21" s="1"/>
  <c r="H262" i="21"/>
  <c r="H254" i="21"/>
  <c r="H253" i="21"/>
  <c r="H256" i="21" s="1"/>
  <c r="H250" i="21"/>
  <c r="H249" i="21"/>
  <c r="H248" i="21"/>
  <c r="H247" i="21"/>
  <c r="H244" i="21"/>
  <c r="H243" i="21"/>
  <c r="H242" i="21"/>
  <c r="H241" i="21"/>
  <c r="H240" i="21"/>
  <c r="H239" i="21"/>
  <c r="H238" i="21"/>
  <c r="H232" i="21"/>
  <c r="H233" i="21" s="1"/>
  <c r="H228" i="21"/>
  <c r="H227" i="21"/>
  <c r="H224" i="21"/>
  <c r="H225" i="21" s="1"/>
  <c r="H221" i="21"/>
  <c r="H222" i="21" s="1"/>
  <c r="H218" i="21"/>
  <c r="H219" i="21" s="1"/>
  <c r="H215" i="21"/>
  <c r="H216" i="21" s="1"/>
  <c r="H212" i="21"/>
  <c r="H213" i="21" s="1"/>
  <c r="H207" i="21"/>
  <c r="H208" i="21" s="1"/>
  <c r="H209" i="21" s="1"/>
  <c r="H201" i="21"/>
  <c r="H200" i="21"/>
  <c r="H199" i="21"/>
  <c r="H198" i="21"/>
  <c r="H197" i="21"/>
  <c r="H196" i="21"/>
  <c r="H195" i="21"/>
  <c r="H192" i="21"/>
  <c r="H193" i="21" s="1"/>
  <c r="H189" i="21"/>
  <c r="H188" i="21"/>
  <c r="H187" i="21"/>
  <c r="H186" i="21"/>
  <c r="H185" i="21"/>
  <c r="H177" i="21"/>
  <c r="H176" i="21"/>
  <c r="H178" i="21" s="1"/>
  <c r="H173" i="21"/>
  <c r="H172" i="21"/>
  <c r="H169" i="21"/>
  <c r="H168" i="21"/>
  <c r="H170" i="21" s="1"/>
  <c r="H166" i="21"/>
  <c r="H165" i="21"/>
  <c r="H164" i="21"/>
  <c r="H161" i="21"/>
  <c r="H160" i="21"/>
  <c r="H162" i="21" s="1"/>
  <c r="H157" i="21"/>
  <c r="H156" i="21"/>
  <c r="H158" i="21" s="1"/>
  <c r="H151" i="21"/>
  <c r="H152" i="21" s="1"/>
  <c r="H148" i="21"/>
  <c r="H149" i="21" s="1"/>
  <c r="H145" i="21"/>
  <c r="H146" i="21" s="1"/>
  <c r="H142" i="21"/>
  <c r="H143" i="21" s="1"/>
  <c r="H139" i="21"/>
  <c r="H140" i="21" s="1"/>
  <c r="H136" i="21"/>
  <c r="H137" i="21" s="1"/>
  <c r="H131" i="21"/>
  <c r="H132" i="21" s="1"/>
  <c r="H128" i="21"/>
  <c r="H129" i="21" s="1"/>
  <c r="H125" i="21"/>
  <c r="H126" i="21" s="1"/>
  <c r="H118" i="21"/>
  <c r="H119" i="21" s="1"/>
  <c r="H115" i="21"/>
  <c r="H116" i="21" s="1"/>
  <c r="H110" i="21"/>
  <c r="H111" i="21" s="1"/>
  <c r="H112" i="21" s="1"/>
  <c r="H106" i="21"/>
  <c r="H105" i="21"/>
  <c r="H104" i="21"/>
  <c r="H107" i="21" s="1"/>
  <c r="H99" i="21"/>
  <c r="H98" i="21"/>
  <c r="H100" i="21" s="1"/>
  <c r="H94" i="21"/>
  <c r="H93" i="21"/>
  <c r="H92" i="21"/>
  <c r="H87" i="21"/>
  <c r="H86" i="21"/>
  <c r="H85" i="21"/>
  <c r="H88" i="21" s="1"/>
  <c r="H82" i="21"/>
  <c r="H81" i="21"/>
  <c r="H83" i="21" s="1"/>
  <c r="H78" i="21"/>
  <c r="H77" i="21"/>
  <c r="H79" i="21" s="1"/>
  <c r="H74" i="21"/>
  <c r="H73" i="21"/>
  <c r="H75" i="21" s="1"/>
  <c r="H70" i="21"/>
  <c r="H71" i="21" s="1"/>
  <c r="H67" i="21"/>
  <c r="H66" i="21"/>
  <c r="H65" i="21"/>
  <c r="H68" i="21" s="1"/>
  <c r="H62" i="21"/>
  <c r="H61" i="21"/>
  <c r="H60" i="21"/>
  <c r="H57" i="21"/>
  <c r="H58" i="21" s="1"/>
  <c r="H55" i="21"/>
  <c r="H54" i="21"/>
  <c r="H51" i="21"/>
  <c r="H50" i="21"/>
  <c r="H49" i="21"/>
  <c r="H48" i="21"/>
  <c r="H45" i="21"/>
  <c r="H44" i="21"/>
  <c r="H43" i="21"/>
  <c r="H42" i="21"/>
  <c r="H41" i="21"/>
  <c r="H40" i="21"/>
  <c r="H37" i="21"/>
  <c r="H36" i="21"/>
  <c r="H35" i="21"/>
  <c r="H34" i="21"/>
  <c r="H33" i="21"/>
  <c r="H38" i="21" s="1"/>
  <c r="H30" i="21"/>
  <c r="H29" i="21"/>
  <c r="H28" i="21"/>
  <c r="H27" i="21"/>
  <c r="H31" i="21" s="1"/>
  <c r="H26" i="21"/>
  <c r="H25" i="21"/>
  <c r="H22" i="21"/>
  <c r="H21" i="21"/>
  <c r="H23" i="21" s="1"/>
  <c r="H18" i="21"/>
  <c r="H17" i="21"/>
  <c r="H16" i="21"/>
  <c r="H19" i="21" s="1"/>
  <c r="H13" i="21"/>
  <c r="H12" i="21"/>
  <c r="H11" i="21"/>
  <c r="H7" i="21"/>
  <c r="H8" i="21" s="1"/>
  <c r="H153" i="21" l="1"/>
  <c r="H120" i="21"/>
  <c r="H121" i="21"/>
  <c r="H46" i="21"/>
  <c r="H202" i="21"/>
  <c r="H251" i="21"/>
  <c r="H14" i="21"/>
  <c r="H89" i="21" s="1"/>
  <c r="H101" i="21" s="1"/>
  <c r="H63" i="21"/>
  <c r="H245" i="21"/>
  <c r="H269" i="21"/>
  <c r="H52" i="21"/>
  <c r="H95" i="21"/>
  <c r="H96" i="21" s="1"/>
  <c r="H174" i="21"/>
  <c r="H190" i="21"/>
  <c r="H203" i="21" s="1"/>
  <c r="H229" i="21"/>
  <c r="H230" i="21" s="1"/>
  <c r="H234" i="21" s="1"/>
  <c r="H277" i="21"/>
  <c r="H109" i="25"/>
  <c r="H110" i="25" s="1"/>
  <c r="H73" i="24"/>
  <c r="H88" i="24" s="1"/>
  <c r="H101" i="13"/>
  <c r="H102" i="13" s="1"/>
  <c r="H179" i="21"/>
  <c r="H180" i="21"/>
  <c r="H181" i="21" s="1"/>
  <c r="H182" i="21" s="1"/>
  <c r="H282" i="21"/>
  <c r="H283" i="21" s="1"/>
  <c r="H48" i="17"/>
  <c r="H49" i="17"/>
  <c r="H50" i="17"/>
  <c r="H47" i="17"/>
  <c r="H46" i="17"/>
  <c r="H43" i="17"/>
  <c r="H45" i="17"/>
  <c r="H44" i="17"/>
  <c r="H42" i="17"/>
  <c r="H41" i="17"/>
  <c r="H51" i="17"/>
  <c r="H27" i="10"/>
  <c r="H257" i="21" l="1"/>
  <c r="H258" i="21" s="1"/>
  <c r="H290" i="21" s="1"/>
  <c r="C6" i="19" s="1"/>
  <c r="H6" i="5"/>
  <c r="H7" i="5"/>
  <c r="H8" i="5"/>
  <c r="H9" i="5"/>
  <c r="H10" i="5"/>
  <c r="H11" i="5"/>
  <c r="H12" i="5"/>
  <c r="H13" i="5"/>
  <c r="H5" i="5"/>
  <c r="A2" i="7"/>
  <c r="A1" i="7"/>
  <c r="A2" i="15"/>
  <c r="A1" i="15"/>
  <c r="H6" i="14"/>
  <c r="H7" i="14"/>
  <c r="H8" i="14"/>
  <c r="H9" i="14"/>
  <c r="H10" i="14"/>
  <c r="H11" i="14"/>
  <c r="H12" i="14"/>
  <c r="H13" i="14"/>
  <c r="H14" i="14"/>
  <c r="H15" i="14"/>
  <c r="H16" i="14"/>
  <c r="H5" i="14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8" i="10"/>
  <c r="H29" i="10"/>
  <c r="H30" i="10"/>
  <c r="H31" i="10"/>
  <c r="H32" i="10"/>
  <c r="H33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4" i="10"/>
  <c r="H55" i="10"/>
  <c r="H5" i="10"/>
  <c r="H6" i="22"/>
  <c r="H7" i="22"/>
  <c r="H8" i="22"/>
  <c r="H9" i="22"/>
  <c r="H10" i="22"/>
  <c r="H11" i="22"/>
  <c r="H12" i="22"/>
  <c r="H13" i="22"/>
  <c r="H14" i="22"/>
  <c r="H15" i="22"/>
  <c r="H16" i="22"/>
  <c r="H17" i="22"/>
  <c r="H5" i="22"/>
  <c r="A2" i="17"/>
  <c r="A1" i="17"/>
  <c r="A2" i="14"/>
  <c r="A2" i="22"/>
  <c r="A2" i="10"/>
  <c r="C15" i="19"/>
  <c r="C13" i="19"/>
  <c r="C10" i="19"/>
  <c r="H56" i="10" l="1"/>
  <c r="H17" i="14"/>
  <c r="H14" i="5"/>
  <c r="H40" i="7"/>
  <c r="H39" i="7"/>
  <c r="H41" i="7" s="1"/>
  <c r="H36" i="7"/>
  <c r="H35" i="7"/>
  <c r="H37" i="7" s="1"/>
  <c r="H32" i="7"/>
  <c r="H33" i="7" s="1"/>
  <c r="H29" i="7"/>
  <c r="H30" i="7" s="1"/>
  <c r="H26" i="7"/>
  <c r="H27" i="7" s="1"/>
  <c r="H23" i="7"/>
  <c r="H22" i="7"/>
  <c r="H21" i="7"/>
  <c r="H20" i="7"/>
  <c r="H24" i="7" s="1"/>
  <c r="H18" i="7"/>
  <c r="H17" i="7"/>
  <c r="H15" i="7"/>
  <c r="H14" i="7"/>
  <c r="H12" i="7"/>
  <c r="H11" i="7"/>
  <c r="H10" i="7"/>
  <c r="H7" i="7"/>
  <c r="H8" i="7" s="1"/>
  <c r="H33" i="15"/>
  <c r="H32" i="15"/>
  <c r="H31" i="15"/>
  <c r="H30" i="15"/>
  <c r="H29" i="15"/>
  <c r="H34" i="15" s="1"/>
  <c r="H27" i="15"/>
  <c r="H26" i="15"/>
  <c r="H25" i="15"/>
  <c r="H24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22" i="15" s="1"/>
  <c r="H7" i="15"/>
  <c r="H8" i="15" s="1"/>
  <c r="H35" i="15" s="1"/>
  <c r="H36" i="15" s="1"/>
  <c r="H68" i="17"/>
  <c r="H67" i="17"/>
  <c r="H66" i="17"/>
  <c r="H69" i="17" s="1"/>
  <c r="H63" i="17"/>
  <c r="H62" i="17"/>
  <c r="H61" i="17"/>
  <c r="H60" i="17"/>
  <c r="H59" i="17"/>
  <c r="H58" i="17"/>
  <c r="H57" i="17"/>
  <c r="H56" i="17"/>
  <c r="H55" i="17"/>
  <c r="H54" i="17"/>
  <c r="H52" i="17"/>
  <c r="H39" i="17"/>
  <c r="H38" i="17"/>
  <c r="H37" i="17"/>
  <c r="H36" i="17"/>
  <c r="H34" i="17"/>
  <c r="H33" i="17"/>
  <c r="H30" i="17"/>
  <c r="H29" i="17"/>
  <c r="H31" i="17" s="1"/>
  <c r="H27" i="17"/>
  <c r="H26" i="17"/>
  <c r="H25" i="17"/>
  <c r="H22" i="17"/>
  <c r="H23" i="17" s="1"/>
  <c r="H19" i="17"/>
  <c r="H20" i="17" s="1"/>
  <c r="H16" i="17"/>
  <c r="H15" i="17"/>
  <c r="H12" i="17"/>
  <c r="H13" i="17" s="1"/>
  <c r="H9" i="17"/>
  <c r="H8" i="17"/>
  <c r="H7" i="17"/>
  <c r="H17" i="17" l="1"/>
  <c r="H10" i="17"/>
  <c r="H64" i="17"/>
  <c r="H42" i="7"/>
  <c r="H43" i="7" s="1"/>
  <c r="H70" i="17" l="1"/>
  <c r="H71" i="17" s="1"/>
  <c r="B15" i="19"/>
  <c r="A1" i="19" l="1"/>
  <c r="A1" i="14" l="1"/>
  <c r="A1" i="22"/>
  <c r="A1" i="10"/>
  <c r="A1" i="5"/>
  <c r="C9" i="19" l="1"/>
  <c r="H18" i="22"/>
  <c r="C8" i="19" s="1"/>
  <c r="B38" i="20" l="1"/>
  <c r="B37" i="20"/>
  <c r="B36" i="20"/>
  <c r="D34" i="20"/>
  <c r="C34" i="20"/>
  <c r="H33" i="20"/>
  <c r="H34" i="20" s="1"/>
  <c r="G33" i="20"/>
  <c r="G34" i="20" s="1"/>
  <c r="F33" i="20"/>
  <c r="F34" i="20" s="1"/>
  <c r="E33" i="20"/>
  <c r="E34" i="20" s="1"/>
  <c r="D33" i="20"/>
  <c r="B24" i="20"/>
  <c r="B23" i="20"/>
  <c r="B22" i="20"/>
  <c r="D20" i="20"/>
  <c r="C20" i="20"/>
  <c r="H19" i="20"/>
  <c r="H20" i="20" s="1"/>
  <c r="G19" i="20"/>
  <c r="G20" i="20" s="1"/>
  <c r="F19" i="20"/>
  <c r="F20" i="20" s="1"/>
  <c r="E19" i="20"/>
  <c r="E20" i="20" s="1"/>
  <c r="D19" i="20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C5" i="19" l="1"/>
  <c r="C7" i="19" l="1"/>
  <c r="C16" i="19" s="1"/>
  <c r="B20" i="18" s="1"/>
  <c r="B21" i="18" l="1"/>
  <c r="B22" i="18" s="1"/>
  <c r="B3" i="20" l="1"/>
  <c r="H5" i="20" s="1"/>
  <c r="H6" i="20" s="1"/>
  <c r="D5" i="20" l="1"/>
  <c r="D6" i="20" s="1"/>
  <c r="F5" i="20"/>
  <c r="F6" i="20" s="1"/>
  <c r="G5" i="20"/>
  <c r="G6" i="20" s="1"/>
  <c r="E5" i="20"/>
  <c r="E6" i="20" s="1"/>
  <c r="C6" i="20"/>
  <c r="B9" i="20" l="1"/>
  <c r="B10" i="20"/>
  <c r="B8" i="20"/>
</calcChain>
</file>

<file path=xl/sharedStrings.xml><?xml version="1.0" encoding="utf-8"?>
<sst xmlns="http://schemas.openxmlformats.org/spreadsheetml/2006/main" count="2827" uniqueCount="1238">
  <si>
    <t>L.p.</t>
  </si>
  <si>
    <t>Numer
STWiORB</t>
  </si>
  <si>
    <t>Wyszczególnienie elementu 
rozliczeniowego</t>
  </si>
  <si>
    <t>Jednostka</t>
  </si>
  <si>
    <t>Nazwa</t>
  </si>
  <si>
    <t>x</t>
  </si>
  <si>
    <t>kpl</t>
  </si>
  <si>
    <t>szt.</t>
  </si>
  <si>
    <t>Cena jednostkowa</t>
  </si>
  <si>
    <t>Wartość robót</t>
  </si>
  <si>
    <t>Ilość</t>
  </si>
  <si>
    <t>m</t>
  </si>
  <si>
    <t>kpl.</t>
  </si>
  <si>
    <t>km</t>
  </si>
  <si>
    <t>D.01.02.01</t>
  </si>
  <si>
    <t>D.02.01.01</t>
  </si>
  <si>
    <t>D.01.03.01.</t>
  </si>
  <si>
    <t>ZADANIE:</t>
  </si>
  <si>
    <t>OPRACOWANIE:</t>
  </si>
  <si>
    <t>SŁOWNIE:</t>
  </si>
  <si>
    <t>DATA:</t>
  </si>
  <si>
    <t>ZBIORCZE ZESTAWIENIE KOSZTÓW</t>
  </si>
  <si>
    <t>RAZEM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</si>
  <si>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</si>
  <si>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</si>
  <si>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</si>
  <si>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</si>
  <si>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</si>
  <si>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</si>
  <si>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</si>
  <si>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</si>
  <si>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</si>
  <si>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</si>
  <si>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</si>
  <si>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</si>
  <si>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</si>
  <si>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</si>
  <si>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>MAJ</t>
  </si>
  <si>
    <t>D.10.03.01</t>
  </si>
  <si>
    <t>Nazwa Wykonawcy:</t>
  </si>
  <si>
    <t>KOSZTORYS OFERTOWY</t>
  </si>
  <si>
    <t>WARTOŚĆ KOSZTORYSOWA ROBÓT netto:</t>
  </si>
  <si>
    <t>PREZYDENT MIASTA RZESZOWA
-Miejski Zarząd Dróg w Rzeszowie
ul. Targowa 1, 35-064 Rzeszów</t>
  </si>
  <si>
    <t>Vat 23%</t>
  </si>
  <si>
    <t>WARTOŚĆ KOSZTORYSOWA ROBÓT brutto:</t>
  </si>
  <si>
    <r>
      <t>INWESTOR:</t>
    </r>
    <r>
      <rPr>
        <b/>
        <sz val="10"/>
        <color theme="1"/>
        <rFont val="Times New Roman"/>
        <family val="1"/>
        <charset val="238"/>
      </rPr>
      <t xml:space="preserve"> </t>
    </r>
  </si>
  <si>
    <t>Przebudowa ulicy Grunwaldzkiej</t>
  </si>
  <si>
    <t>Lp.</t>
  </si>
  <si>
    <t>Podstawa</t>
  </si>
  <si>
    <t>Nr spec. technicz.</t>
  </si>
  <si>
    <t>Opis robót</t>
  </si>
  <si>
    <t>Obmiar</t>
  </si>
  <si>
    <t>Cena jedn.</t>
  </si>
  <si>
    <t>Wartość</t>
  </si>
  <si>
    <t>1</t>
  </si>
  <si>
    <t>2</t>
  </si>
  <si>
    <t>3</t>
  </si>
  <si>
    <t>4</t>
  </si>
  <si>
    <t>5</t>
  </si>
  <si>
    <t>6</t>
  </si>
  <si>
    <t>7</t>
  </si>
  <si>
    <t>8</t>
  </si>
  <si>
    <t>Obiekty małej architektury</t>
  </si>
  <si>
    <t>1.1</t>
  </si>
  <si>
    <t>4.1 Ławki "S" - Rys.04, 05, 06, 08</t>
  </si>
  <si>
    <t>_x000D_
kalk. własna</t>
  </si>
  <si>
    <t>D.10.01.01.</t>
  </si>
  <si>
    <t>Dostawa i montaż ławki S.4 - podstawa ławki z bloku granitowego monolitycznego, siedzisko z drewna tekowego, impregnowanego, dwukrotnie malowanego</t>
  </si>
  <si>
    <t>szt</t>
  </si>
  <si>
    <t>Dostawa i montaż ławki S.5 - podstawa ławki z bloku granitowego monolitycznego, siedzisko z drewna tekowego, impregnowanego, dwukrotnie malowanego</t>
  </si>
  <si>
    <t>Dostawa i montaż ławki S.6 - podstawa ławki z bloku granitowego monolitycznego, siedzisko z drewna tekowego, impregnowanego, dwukrotnie malowanego</t>
  </si>
  <si>
    <t>RAZEM 1.1 4.1 Ławki "S" - Rys.04, 05, 06, 08</t>
  </si>
  <si>
    <t>1.2</t>
  </si>
  <si>
    <t>4.2 Kosze na odpadki "K"</t>
  </si>
  <si>
    <t>Dostawa i montaż koszy na odpadki K - konstrukcja wkładu ze stali nierdzewnej, okładziny boczne z płyt granitowych polerowanych gr. 4 cm, klejone klejem mrozoodpornym</t>
  </si>
  <si>
    <t>RAZEM 1.2 4.2 Kosze na odpadki "K"</t>
  </si>
  <si>
    <t>1.3</t>
  </si>
  <si>
    <t>4.3 Płyty informacyjne z mosiądzu T1 - Rys.07</t>
  </si>
  <si>
    <t>KNR-W 2-02 1101-01</t>
  </si>
  <si>
    <t>Płyta betonowa z betonu C35/45 o wymiarach 30x60x8,5cm pod montaż płyty informacyjnej</t>
  </si>
  <si>
    <t>m3</t>
  </si>
  <si>
    <t>TZKNBK XXII 1001-01_x000D_
analogia</t>
  </si>
  <si>
    <t>Wykonanie i montaż tabliczki informacyjnej mosiężnej "T"</t>
  </si>
  <si>
    <t>RAZEM 1.3 4.3 Płyty informacyjne z mosiądzu T1 - Rys.07</t>
  </si>
  <si>
    <t>1.4</t>
  </si>
  <si>
    <t>4.4 Renowacja zdroju ulicznego z wizerunkiem sowy - Rys.03</t>
  </si>
  <si>
    <t>kalk. własna</t>
  </si>
  <si>
    <t>Wykonanie renowacji zdroju ulicznego z rzeźbą sowy</t>
  </si>
  <si>
    <t>RAZEM 1.4 4.4 Renowacja zdroju ulicznego z wizerunkiem sowy - Rys.03</t>
  </si>
  <si>
    <t>1.5</t>
  </si>
  <si>
    <t>4.5 Zadaszenie studni - Rys.09 - 13</t>
  </si>
  <si>
    <t>Wykonanie konstrukcji drewnianej zadaszenia zabytkowej studni osadzonej na fundamentach betonowych z wykonaniem fundamentów</t>
  </si>
  <si>
    <t>RAZEM 1.5 4.5 Zadaszenie studni - Rys.09 - 13</t>
  </si>
  <si>
    <t>1.6</t>
  </si>
  <si>
    <t>4.6 Parklety - Rys.14</t>
  </si>
  <si>
    <t>9</t>
  </si>
  <si>
    <t>Parklet - moduł A</t>
  </si>
  <si>
    <t>10</t>
  </si>
  <si>
    <t>Parklet - moduł B</t>
  </si>
  <si>
    <t>RAZEM 1.6 4.6 Parklety - Rys.14</t>
  </si>
  <si>
    <t>1.7</t>
  </si>
  <si>
    <t>4.7 Donice z palmetami i trejażami - Rys.15</t>
  </si>
  <si>
    <t>11</t>
  </si>
  <si>
    <t>Donice z palmetami</t>
  </si>
  <si>
    <t>12</t>
  </si>
  <si>
    <t>Donice z trejażem</t>
  </si>
  <si>
    <t>RAZEM 1.7 4.7 Donice z palmetami i trejażami - Rys.15</t>
  </si>
  <si>
    <t>1.8</t>
  </si>
  <si>
    <t>4.8 Stojaki na rowery - Rys.16</t>
  </si>
  <si>
    <t>13</t>
  </si>
  <si>
    <t>KNR 2-31 0701-03</t>
  </si>
  <si>
    <t>Dostawa i montaż stojaków rowerowych o długości 1szt 1,0m</t>
  </si>
  <si>
    <t>RAZEM 1.8 4.8 Stojaki na rowery - Rys.16</t>
  </si>
  <si>
    <t>1.9</t>
  </si>
  <si>
    <t>4.9 Monument z inskrypcją (wycena płyty granitowej i opaski wokół) - Rys.17</t>
  </si>
  <si>
    <t>14</t>
  </si>
  <si>
    <t>KNR 2-02 2115-07</t>
  </si>
  <si>
    <t>Monument z czarnego granitu z inskrypcją. Pomnik o średnicy 120 cm._x000D_
Inskrypcja z kutych liter, zagłębienia malowane złotą farbą. Napis "W tym miejscu znajdował się [...] w latach ...-..." pisany po okręgu R=55 cm. Czcionka Futura Bold, wys. liter 5 cm. Odległość od krawędzi monumentu - min. 5 cm. Napis "Pomnik Bitwy Grunwaldzkiej 15 lipca 1410" Czcionka Futura Bold, wys. liter 7 cm. Odległość między napisem "Pomnik", a "Bitwy Grunwaldzkiej" - 5 cm. Odległość między napisem "Bitwy Grunwaldzkiej" datą _x000D_
"15 lipca 1410" - 7 cm. Odległość od krawędzi monumentu - 5 cm</t>
  </si>
  <si>
    <t>elem.</t>
  </si>
  <si>
    <t>15</t>
  </si>
  <si>
    <t>KNR 0-11 0317-02</t>
  </si>
  <si>
    <t/>
  </si>
  <si>
    <t>Nawierzchnie z kostki betonowej trapezowej o wysokości 8 cm na podsypce cementowo-piaskowej, kolor jasnoszary</t>
  </si>
  <si>
    <t>m2</t>
  </si>
  <si>
    <t>16</t>
  </si>
  <si>
    <t>KNNR 6 0302-04</t>
  </si>
  <si>
    <t>Nawierzchnie z historycznej kostki kamiennej porfirowej (z odzysku) o wysokości 8 cm na podsypce cementowo-piaskowej</t>
  </si>
  <si>
    <t>RAZEM 1.9 4.9 Monument z inskrypcją (wycena płyty granitowej i opaski wokół) - Rys.17</t>
  </si>
  <si>
    <t>1.10</t>
  </si>
  <si>
    <t>4.11 Automatyczne wysuwane słupki parkingowe i semafory</t>
  </si>
  <si>
    <t>17</t>
  </si>
  <si>
    <t>RAZEM 1.10 4.11 Automatyczne wysuwane słupki parkingowe i semafory</t>
  </si>
  <si>
    <t>1.11</t>
  </si>
  <si>
    <t>4.12 Remont zabytkowego ogrodzenia wraz z wymianą przęseł z metaloplastyki</t>
  </si>
  <si>
    <t>18</t>
  </si>
  <si>
    <t>KNR 4-04 0812-02</t>
  </si>
  <si>
    <t>Przecinanie poprzeczne palnikiem tlenowym stalowych teowników normalnych o wysokości 50 mm</t>
  </si>
  <si>
    <t>19</t>
  </si>
  <si>
    <t>KNNR 2 1604-07</t>
  </si>
  <si>
    <t>Osadzenie przęseł metalowych kutych</t>
  </si>
  <si>
    <t>20</t>
  </si>
  <si>
    <t>KNR-W 7-12 0103-02</t>
  </si>
  <si>
    <t>Czyszczenie przez szczotkowanie mechaniczne do drugiego stopnia czystości konstrukcji kratowych (stan wyjściowy powierzchni B)</t>
  </si>
  <si>
    <t>21</t>
  </si>
  <si>
    <t>KNR-W 7-12 0217-02</t>
  </si>
  <si>
    <t>Malowanie natryskiem pneumatycznym farbami do gruntowania chlorokauczukowymi konstrukcji kratowych</t>
  </si>
  <si>
    <t>22</t>
  </si>
  <si>
    <t>KNR-W 7-12 0224-02</t>
  </si>
  <si>
    <t>Malowanie natryskiem pneumatycznym emaliami chlorokauczukowymi konstrukcji kratowych</t>
  </si>
  <si>
    <t>23</t>
  </si>
  <si>
    <t>KNR 2-02 0921-05</t>
  </si>
  <si>
    <t>Licowanie płytkami klinkierowymi 25x12 cm słupów</t>
  </si>
  <si>
    <t>24</t>
  </si>
  <si>
    <t>KNR 2-02 0921-01</t>
  </si>
  <si>
    <t>Licowanie płytkami klinkierowymi 25x12 cm ścian</t>
  </si>
  <si>
    <t>25</t>
  </si>
  <si>
    <t>KNR-W 7-12 0402-01</t>
  </si>
  <si>
    <t>Malowanie lakierem, emalią chlorokauczukową czapek słuków ogrodzeniowych</t>
  </si>
  <si>
    <t>26</t>
  </si>
  <si>
    <t>KNR 19-01 0706-01</t>
  </si>
  <si>
    <t>Oczyszczenie spoin</t>
  </si>
  <si>
    <t>27</t>
  </si>
  <si>
    <t>KNR 19-01 0325-03_x000D_
analogia</t>
  </si>
  <si>
    <t>Spoinowanie murów gładkich z cegły klinkierowej</t>
  </si>
  <si>
    <t>RAZEM 1.11 4.12 Remont zabytkowego ogrodzenia wraz z wymianą przęseł z metaloplastyki</t>
  </si>
  <si>
    <t>1.12</t>
  </si>
  <si>
    <t>Zieleń</t>
  </si>
  <si>
    <t>28</t>
  </si>
  <si>
    <t>KNR 2-21 0302-07</t>
  </si>
  <si>
    <t>Sadzenie drzew - platan klonolistny</t>
  </si>
  <si>
    <t>29</t>
  </si>
  <si>
    <t>Sadzenie drzew - grab pospolity formowany</t>
  </si>
  <si>
    <t>30</t>
  </si>
  <si>
    <t>KNP1 1231-01 1231-01.01</t>
  </si>
  <si>
    <t>Sadzenie pnączy - winobluszcz pięciolistkowy</t>
  </si>
  <si>
    <t>RAZEM 1.12 Zieleń</t>
  </si>
  <si>
    <t>RAZEM 1 Obiekty małej architektury</t>
  </si>
  <si>
    <t>RAZEM kosztorys</t>
  </si>
  <si>
    <t>D.01.00.00. ROBOTY PRZYGOTOWAWCZE</t>
  </si>
  <si>
    <t>D.01.01.01. Wytyczenie trasy i punktów wysokościowych</t>
  </si>
  <si>
    <t>KNR 2-01 0119-04</t>
  </si>
  <si>
    <t>D.01.01.01.</t>
  </si>
  <si>
    <t>Roboty pomiarowe przy liniowych robotach ziemnych - trasa drogi w terenie pagórkowatym lub podgórskim</t>
  </si>
  <si>
    <t>RAZEM 1.1 D.01.01.01. Wytyczenie trasy i punktów wysokościowych</t>
  </si>
  <si>
    <t>D.01.02.01 Roboty rozbiórkowe</t>
  </si>
  <si>
    <t>1.2.1</t>
  </si>
  <si>
    <t>- rozbiórka nawierzchni z kostki betonowej - ulica Grunwaldzka</t>
  </si>
  <si>
    <t>KNR 2-31 0807-03</t>
  </si>
  <si>
    <t>D.01.02.01.</t>
  </si>
  <si>
    <t>KNR 4-04 1103-01</t>
  </si>
  <si>
    <t>Załadowanie gruzu koparko-ładowarką przy obsłudze na zmianę roboczą przez 3 samochody samowyładowcze</t>
  </si>
  <si>
    <t xml:space="preserve">KNR 4-04 1103-04 1103-05 </t>
  </si>
  <si>
    <t>Wywiezienie gruzu z terenu rozbiórki przy mechanicznym załadowaniu i wyładowaniu samochodem samowyładowczym na odległość 20 km</t>
  </si>
  <si>
    <t>RAZEM 1.2.1 - rozbiórka nawierzchni z kostki betonowej - ulica Grunwaldzka</t>
  </si>
  <si>
    <t>1.2.2</t>
  </si>
  <si>
    <t>- rozbiórka nawierzchni z kostki betonowej - plac przed Uniwersytetem</t>
  </si>
  <si>
    <t>RAZEM 1.2.2 - rozbiórka nawierzchni z kostki betonowej - plac przed Uniwersytetem</t>
  </si>
  <si>
    <t>1.2.3</t>
  </si>
  <si>
    <t>- rozbiórka nawierzchni z kostki granitowej</t>
  </si>
  <si>
    <t>Oczyszczenie kostki porfirowej pochodzącej z rozbiórki</t>
  </si>
  <si>
    <t>RAZEM 1.2.3 - rozbiórka nawierzchni z kostki granitowej</t>
  </si>
  <si>
    <t>1.2.4</t>
  </si>
  <si>
    <t>- rozbiórka nawierzchni bitumicznej wraz z podbudową pod proj. kanalizację deszczową w ul. Sobieskiego</t>
  </si>
  <si>
    <t>RAZEM 1.2.4 - rozbiórka nawierzchni bitumicznej wraz z podbudową pod proj. kanalizację deszczową w ul. Sobieskiego</t>
  </si>
  <si>
    <t>1.2.5</t>
  </si>
  <si>
    <t>- rozbiórka nawierzchni bitumicznej bez podbudowy - ulica Kopernika</t>
  </si>
  <si>
    <t>RAZEM 1.2.5 - rozbiórka nawierzchni bitumicznej bez podbudowy - ulica Kopernika</t>
  </si>
  <si>
    <t>1.2.6</t>
  </si>
  <si>
    <t>- rozbiórka nawierzchni z płyt kamiennych 30x60cm w ul. Kościuszki - pod proj. kanalizację sanitarną DN500</t>
  </si>
  <si>
    <t>KNR 2-31 0807-03_x000D_
analogia</t>
  </si>
  <si>
    <t>ręczne rozebranie nawierzchni z płyt kamiennych 30x60 na podsypce cementowo-piaskowej ze spoinami z zaprawy cementowej</t>
  </si>
  <si>
    <t>Ręczne rozebranie ścieku z kostki kamiennej granitowej z przeznaczeniem do ponownego wbudowania</t>
  </si>
  <si>
    <t>KNR 2-31 0802-07</t>
  </si>
  <si>
    <t>31</t>
  </si>
  <si>
    <t>32</t>
  </si>
  <si>
    <t>KNR 2-31 0813-03_x000D_
analogia</t>
  </si>
  <si>
    <t>Rozebranie krawężników kamiennych 15x30 cm na podsypce cementowo-piaskowej</t>
  </si>
  <si>
    <t>33</t>
  </si>
  <si>
    <t>KNR 2-31 0812-03_x000D_
analogia</t>
  </si>
  <si>
    <t>Rozebranie ław pod krawężniki z betonu</t>
  </si>
  <si>
    <t>34</t>
  </si>
  <si>
    <t>Oczyszczenie płyt kamiennych pochodzących z rozbiórki celem ponownego wbudowania</t>
  </si>
  <si>
    <t>RAZEM 1.2.6 - rozbiórka nawierzchni z płyt kamiennych 30x60cm w ul. Kościuszki - pod proj. kanalizację sanitarną DN500</t>
  </si>
  <si>
    <t>1.2.7</t>
  </si>
  <si>
    <t>- rozbiórka istniejących krawężników betonowych na ławie betonowej</t>
  </si>
  <si>
    <t>35</t>
  </si>
  <si>
    <t>36</t>
  </si>
  <si>
    <t>37</t>
  </si>
  <si>
    <t>38</t>
  </si>
  <si>
    <t>RAZEM 1.2.7 - rozbiórka istniejących krawężników betonowych na ławie betonowej</t>
  </si>
  <si>
    <t>1.2.8</t>
  </si>
  <si>
    <t>- zdjęcie tarcz znaków drogowych</t>
  </si>
  <si>
    <t>39</t>
  </si>
  <si>
    <t>KNR 2-31 0703-03</t>
  </si>
  <si>
    <t>Zdejmowanie tablic znaków drogowych zakazu, nakazu, ostrzegawczych, informacyjnych</t>
  </si>
  <si>
    <t>RAZEM 1.2.8 - zdjęcie tarcz znaków drogowych</t>
  </si>
  <si>
    <t>1.2.9</t>
  </si>
  <si>
    <t>- demontaż słupków znaków drogowych</t>
  </si>
  <si>
    <t>40</t>
  </si>
  <si>
    <t>KNR 2-31 0818-08</t>
  </si>
  <si>
    <t>Rozebranie słupków do znaków</t>
  </si>
  <si>
    <t>RAZEM 1.2.9 - demontaż słupków znaków drogowych</t>
  </si>
  <si>
    <t>1.2.10</t>
  </si>
  <si>
    <t>- demontaz istniejącego ogrodzenia przed Uniwersytetem</t>
  </si>
  <si>
    <t>41</t>
  </si>
  <si>
    <t>KNR-W 4-01 0348-02</t>
  </si>
  <si>
    <t>Rozebranie ogrodzenia murowanego z cegieł z wykuciem elementów stalowych</t>
  </si>
  <si>
    <t>42</t>
  </si>
  <si>
    <t>43</t>
  </si>
  <si>
    <t>RAZEM 1.2.10 - demontaz istniejącego ogrodzenia przed Uniwersytetem</t>
  </si>
  <si>
    <t>1.2.11</t>
  </si>
  <si>
    <t>- demontaż ławek przed Uniwersytetem</t>
  </si>
  <si>
    <t>44</t>
  </si>
  <si>
    <t>KNP 01 1269-07.07_x000D_
analogia</t>
  </si>
  <si>
    <t>Przemieszczanie ławek parkowych ręcznie na odległość 10 m - demontaż i przemieszczenie ławek parkowych wolnostojących</t>
  </si>
  <si>
    <t>45</t>
  </si>
  <si>
    <t>KNR 2-31 0818-01_x000D_
analogia</t>
  </si>
  <si>
    <t>Rozebranie z wywozem ławek betonowych</t>
  </si>
  <si>
    <t>46</t>
  </si>
  <si>
    <t>Rozebranie z wywozem koszy na śmieci betonowych</t>
  </si>
  <si>
    <t>RAZEM 1.2.11 - demontaż ławek przed Uniwersytetem</t>
  </si>
  <si>
    <t>1.2.12</t>
  </si>
  <si>
    <t>- demontaż stojaka na rowery przed Uniwersytetem</t>
  </si>
  <si>
    <t>47</t>
  </si>
  <si>
    <t>Rozebranie stojaka na rowery</t>
  </si>
  <si>
    <t>RAZEM 1.2.12 - demontaż stojaka na rowery przed Uniwersytetem</t>
  </si>
  <si>
    <t>1.2.13</t>
  </si>
  <si>
    <t>- regulacja wysokościowa studzienek kanalizacji sanitarnej</t>
  </si>
  <si>
    <t>48</t>
  </si>
  <si>
    <t>KNR 2-31 1406-03</t>
  </si>
  <si>
    <t>Regulacja pionowa studzienek dla włazów kanałowych</t>
  </si>
  <si>
    <t>49</t>
  </si>
  <si>
    <t>KNR-W 2-15 0227-05</t>
  </si>
  <si>
    <t>RAZEM 1.2.13 - regulacja wysokościowa studzienek kanalizacji sanitarnej</t>
  </si>
  <si>
    <t>1.2.14</t>
  </si>
  <si>
    <t>- regulacja wysokościowa studzienek  wodociągowych z wymianą włazów - regulacja włazu istn. studni wodomierzowej SW4</t>
  </si>
  <si>
    <t>50</t>
  </si>
  <si>
    <t>51</t>
  </si>
  <si>
    <t>RAZEM 1.2.14 - regulacja wysokościowa studzienek  wodociągowych z wymianą włazów - regulacja włazu istn. studni wodomierzowej SW4</t>
  </si>
  <si>
    <t>1.2.15</t>
  </si>
  <si>
    <t>- regulacja wysokościowa skrzynek gazowych rewizyjnych z wymianą skrzynek na nowe</t>
  </si>
  <si>
    <t>52</t>
  </si>
  <si>
    <t>KNR 2-31 1406-04</t>
  </si>
  <si>
    <t>Regulacja pionowa trzpieni zasuw i skrzynek ulicznych dla zaworów gazowych</t>
  </si>
  <si>
    <t>53</t>
  </si>
  <si>
    <t>osadzenie skrzynek żeliwnych gazowych okrągłych typu ciężkiego na prefabrykacie betonowym</t>
  </si>
  <si>
    <t>RAZEM 1.2.15 - regulacja wysokościowa skrzynek gazowych rewizyjnych z wymianą skrzynek na nowe</t>
  </si>
  <si>
    <t>1.2.16</t>
  </si>
  <si>
    <t>- regulacja wysokościowa studzienek teletechnicznych z wymianą włazów</t>
  </si>
  <si>
    <t>54</t>
  </si>
  <si>
    <t>KNR 2-31 1406-05</t>
  </si>
  <si>
    <t>Regulacja pionowa studzienek telefonicznych</t>
  </si>
  <si>
    <t>55</t>
  </si>
  <si>
    <t>KNR 5-01 0505-01</t>
  </si>
  <si>
    <t>56</t>
  </si>
  <si>
    <t>KNR 5-01 0505-02</t>
  </si>
  <si>
    <t>RAZEM 1.2.16 - regulacja wysokościowa studzienek teletechnicznych z wymianą włazów</t>
  </si>
  <si>
    <t>RAZEM 1.2 D.01.02.01 Roboty rozbiórkowe</t>
  </si>
  <si>
    <t>D.01.03.01. Usunięcie drzew i krzewów</t>
  </si>
  <si>
    <t>1.3.1</t>
  </si>
  <si>
    <t>- zabezpieczenie drzew na czas prowadzenia robót</t>
  </si>
  <si>
    <t>57</t>
  </si>
  <si>
    <t>KNR 2-21 0111-09</t>
  </si>
  <si>
    <t>Ścinanie drzew twardych o średnicy pnia 41-65 cm</t>
  </si>
  <si>
    <t>58</t>
  </si>
  <si>
    <t>KNR 2-21 0107-03</t>
  </si>
  <si>
    <t>Zabezpieczenie drzew o średnicy do 30 cm na okres wykonywania robót ziemnych</t>
  </si>
  <si>
    <t>59</t>
  </si>
  <si>
    <t>KNR 2-21 0104-06</t>
  </si>
  <si>
    <t>D.01.03.01</t>
  </si>
  <si>
    <t>Przycięcie istniejących drzew</t>
  </si>
  <si>
    <t>RAZEM 1.3.1 - zabezpieczenie drzew na czas prowadzenia robót</t>
  </si>
  <si>
    <t>RAZEM 1.3 D.01.03.01. Usunięcie drzew i krzewów</t>
  </si>
  <si>
    <t>D.01.03.02. Zdjęcie humusu i darniny warstwa grubości 15 cm</t>
  </si>
  <si>
    <t>60</t>
  </si>
  <si>
    <t>KNR 2-01 0125-03</t>
  </si>
  <si>
    <t>D.01.03.02</t>
  </si>
  <si>
    <t>Ręczne usunięcie warstwy ziemi urodzajnej (humusu) o grubości do 15 cm bez darni z przewozem taczkami</t>
  </si>
  <si>
    <t>61</t>
  </si>
  <si>
    <t xml:space="preserve">KNR 2-01 0212-05 0214-04 </t>
  </si>
  <si>
    <t>D.02.01.01.</t>
  </si>
  <si>
    <t>Roboty ziemne wykonywane koparkami podsiębiernymi 0.40 m3 w ziemi kat. I-III uprzednio zmagazynowanej w hałdach z transportem urobku samochodami samowyładowczymi na odległość 20 km</t>
  </si>
  <si>
    <t>RAZEM 1.4 D.01.03.02. Zdjęcie humusu i darniny warstwa grubości 15 cm</t>
  </si>
  <si>
    <t>RAZEM 1 D.01.00.00. ROBOTY PRZYGOTOWAWCZE</t>
  </si>
  <si>
    <t>D.02.00.00. ROBOTY ZIEMNE</t>
  </si>
  <si>
    <t>2.1</t>
  </si>
  <si>
    <t>D.02.01.01. Korytowanie podłoża na głebokość 60 cm</t>
  </si>
  <si>
    <t>62</t>
  </si>
  <si>
    <t>KNR 2-31 0101-01 0101-02</t>
  </si>
  <si>
    <t>Mechaniczne wykonanie koryta na całej szerokości jezdni i chodników w gruncie kat. I-IV głębokości 60 cm</t>
  </si>
  <si>
    <t>63</t>
  </si>
  <si>
    <t>64</t>
  </si>
  <si>
    <t>KNR 2-31 0103-04</t>
  </si>
  <si>
    <t>Mechaniczne profilowanie i zagęszczenie podłoża pod warstwy konstrukcyjne nawierzchni w gruncie kat. I-IV</t>
  </si>
  <si>
    <t>RAZEM 2.1 D.02.01.01. Korytowanie podłoża na głebokość 60 cm</t>
  </si>
  <si>
    <t>2.2</t>
  </si>
  <si>
    <t>D.02.02.01. Podłoże ulepszone z mieszanki niezwiązanej</t>
  </si>
  <si>
    <t>2.2.1</t>
  </si>
  <si>
    <t>- wzmocnienie podłoża - georusztem trójosiowym</t>
  </si>
  <si>
    <t>65</t>
  </si>
  <si>
    <t>KNR 9-11 0101-02_x000D_
analogia</t>
  </si>
  <si>
    <t>D.02.02.01</t>
  </si>
  <si>
    <t>Wzmacnianie podłoża georusztem trójosiowym pod jezdniami</t>
  </si>
  <si>
    <t>RAZEM 2.2.1 - wzmocnienie podłoża - georusztem trójosiowym</t>
  </si>
  <si>
    <t>RAZEM 2.2 D.02.02.01. Podłoże ulepszone z mieszanki niezwiązanej</t>
  </si>
  <si>
    <t>2.3</t>
  </si>
  <si>
    <t>D.02.02.02. Ulepszone podłoże z mieszanki związanej hydraulicznie</t>
  </si>
  <si>
    <t>2.3.1</t>
  </si>
  <si>
    <t>- ulepszone podłoże z mieszanki związanej hydraulicznie C3/4- warstwa grubości 20 cm</t>
  </si>
  <si>
    <t>66</t>
  </si>
  <si>
    <t>KNR 2-31 0106-03 0106-04_x000D_
analogia</t>
  </si>
  <si>
    <t>D.02.02.02.</t>
  </si>
  <si>
    <t>Ulepszone podloże z mieszanki związanej hydraulicznie C3/4 - 20 cm grubości po zagęszczeniu</t>
  </si>
  <si>
    <t>RAZEM 2.3.1 - ulepszone podłoże z mieszanki związanej hydraulicznie C3/4- warstwa grubości 20 cm</t>
  </si>
  <si>
    <t>2.3.2</t>
  </si>
  <si>
    <t>- ulepszone podłoże z mieszanki związanej hydraulicznie C3/4- warstwa grubości 26 cm</t>
  </si>
  <si>
    <t>67</t>
  </si>
  <si>
    <t>Ulepszone podloże z mieszanki związanej hydraulicznie C3/4 - 26 cm grubości po zagęszczeniu</t>
  </si>
  <si>
    <t>RAZEM 2.3.2 - ulepszone podłoże z mieszanki związanej hydraulicznie C3/4- warstwa grubości 26 cm</t>
  </si>
  <si>
    <t>RAZEM 2.3 D.02.02.02. Ulepszone podłoże z mieszanki związanej hydraulicznie</t>
  </si>
  <si>
    <t>RAZEM 2 D.02.00.00. ROBOTY ZIEMNE</t>
  </si>
  <si>
    <t>D.04.00.00 PODBUDOWY</t>
  </si>
  <si>
    <t>3.1</t>
  </si>
  <si>
    <t>D.04.01.01. Podbudowa z mieszanki niezwiązanej</t>
  </si>
  <si>
    <t>3.1.1</t>
  </si>
  <si>
    <t>- podbudowa z mieszanki niezwiązanej 0/31,5mm - warstwa grubości 15 cm</t>
  </si>
  <si>
    <t>68</t>
  </si>
  <si>
    <t>KNR 2-31 0114-07 0114-08</t>
  </si>
  <si>
    <t>D.04.01.01</t>
  </si>
  <si>
    <t>Podbudowa z kruszywa łamanego - warstwa górna o grubości po zagęszczeniu 15 cm</t>
  </si>
  <si>
    <t>RAZEM 3.1.1 - podbudowa z mieszanki niezwiązanej 0/31,5mm - warstwa grubości 15 cm</t>
  </si>
  <si>
    <t>3.1.2</t>
  </si>
  <si>
    <t>- podbudowa z mieszanki niezwiązanej 0/31,5mm - warstwa grubości 18 cm</t>
  </si>
  <si>
    <t>69</t>
  </si>
  <si>
    <t>Podbudowa z kruszywa łamanego - warstwa górna o grubości po zagęszczeniu 18 cm</t>
  </si>
  <si>
    <t>RAZEM 3.1.2 - podbudowa z mieszanki niezwiązanej 0/31,5mm - warstwa grubości 18 cm</t>
  </si>
  <si>
    <t>3.1.3</t>
  </si>
  <si>
    <t>- podbudowa z mieszanki niezwiązanej 0/31,5mm - warstwa grubości 20 cm</t>
  </si>
  <si>
    <t>70</t>
  </si>
  <si>
    <t>Podbudowa z kruszywa łamanego - warstwa górna o grubości po zagęszczeniu 20 cm</t>
  </si>
  <si>
    <t>RAZEM 3.1.3 - podbudowa z mieszanki niezwiązanej 0/31,5mm - warstwa grubości 20 cm</t>
  </si>
  <si>
    <t>3.1.4</t>
  </si>
  <si>
    <t>D.05.00.00. NAWIERZCHNIE NOWE</t>
  </si>
  <si>
    <t>3.1.4.1</t>
  </si>
  <si>
    <t>D.05.02.01 Nawierzchnia z kostki kamiennej</t>
  </si>
  <si>
    <t>3.1.4.1.1</t>
  </si>
  <si>
    <t>- nawierzchnia z kostki kamiennej drobnowymiarowej 4/6 cm klasy T2 układanej na podsypce cementowo-piaskowej gr 9 cm</t>
  </si>
  <si>
    <t>71</t>
  </si>
  <si>
    <t>KNR 2-31 0302-04 + KNR 2-31 0105-05</t>
  </si>
  <si>
    <t>D.05.02.01.</t>
  </si>
  <si>
    <t>Nawierzchnia z kostki granitowej 5x5x5 cm jasnoszarej klasy T2 układanej na podsypce cementowo-piaskowej gr 9 cm z wypełnieniem spoin zaprawa cementową w kolorze kostki</t>
  </si>
  <si>
    <t>RAZEM 3.1.4.1.1 - nawierzchnia z kostki kamiennej drobnowymiarowej 4/6 cm klasy T2 układanej na podsypce cementowo-piaskowej gr 9 cm</t>
  </si>
  <si>
    <t>3.1.4.1.2</t>
  </si>
  <si>
    <t>- nawierzchnia z kostki kamiennej jasnoszarej gr 8 cm klasy T2 układanej na podsypce cementowo-piaskowej gr 6 cm</t>
  </si>
  <si>
    <t>72</t>
  </si>
  <si>
    <t>KNR 2-31 0302-04</t>
  </si>
  <si>
    <t>Nawierzchnia z kostki granitowej 7x9x8cm jasnoszarej klasy T2 układanej na podsypce cementowo-piaskowej gr 6 cm z wypełnieniem spoin zaprawa cementową w kolorze kostki</t>
  </si>
  <si>
    <t>RAZEM 3.1.4.1.2 - nawierzchnia z kostki kamiennej jasnoszarej gr 8 cm klasy T2 układanej na podsypce cementowo-piaskowej gr 6 cm</t>
  </si>
  <si>
    <t>3.1.4.1.3</t>
  </si>
  <si>
    <t>- nawierzchnia z kostki kamiennej ciemnoszarej gr 8 cm klasy T2 układanej na podsypce cementowo-piaskowej gr 6 cm</t>
  </si>
  <si>
    <t>73</t>
  </si>
  <si>
    <t>Nawierzchnia z kostki granitowej 7x9x8cm ciemnoszarej klasy T2 układanej na podsypce cementowo-piaskowej gr 6 cm z wypełnieniem spoin zaprawa cementową w kolorze kostki</t>
  </si>
  <si>
    <t>RAZEM 3.1.4.1.3 - nawierzchnia z kostki kamiennej ciemnoszarej gr 8 cm klasy T2 układanej na podsypce cementowo-piaskowej gr 6 cm</t>
  </si>
  <si>
    <t>3.1.4.1.4</t>
  </si>
  <si>
    <t>- nawierzchnia z kostki kamiennej historycznej gr. 15-25cm, szarej, układanej na podsypce cementowo-piaskowej gr 7 cm</t>
  </si>
  <si>
    <t>74</t>
  </si>
  <si>
    <t>KNR 2-31 0302-02</t>
  </si>
  <si>
    <t>RAZEM 3.1.4.1.4 - nawierzchnia z kostki kamiennej historycznej gr. 15-25cm, szarej, układanej na podsypce cementowo-piaskowej gr 7 cm</t>
  </si>
  <si>
    <t>3.1.4.1.5</t>
  </si>
  <si>
    <t>- nawierzchnia z kostki porfirowej pochodzącej z rozbiórki  układanej na podsypce cementowo-piaskowej gr 6 cm</t>
  </si>
  <si>
    <t>75</t>
  </si>
  <si>
    <t>RAZEM 3.1.4.1.5 - nawierzchnia z kostki porfirowej pochodzącej z rozbiórki  układanej na podsypce cementowo-piaskowej gr 6 cm</t>
  </si>
  <si>
    <t>3.1.4.1.6</t>
  </si>
  <si>
    <t>- ściek przykrawężnikowy z kostki kamiennej klasy T2 z wypełnieniem spoin zaprawą cementową wodoszczelną</t>
  </si>
  <si>
    <t>76</t>
  </si>
  <si>
    <t>KNR 2-31 0609-06</t>
  </si>
  <si>
    <t>Ściek przykrawężnikowy z kostki kamienne 7x9x8cm ciemnoszarej klasy T2 z wypełnieniem spoin zaprawą cementową wodoszczelną</t>
  </si>
  <si>
    <t>RAZEM 3.1.4.1.6 - ściek przykrawężnikowy z kostki kamiennej klasy T2 z wypełnieniem spoin zaprawą cementową wodoszczelną</t>
  </si>
  <si>
    <t>RAZEM 3.1.4.1 D.05.02.01 Nawierzchnia z kostki kamiennej</t>
  </si>
  <si>
    <t>3.1.4.2</t>
  </si>
  <si>
    <t>D.05.04.01. Nawierzchnia z płyt kamiennych</t>
  </si>
  <si>
    <t>3.1.4.2.1</t>
  </si>
  <si>
    <t>- płyty kamienne 60x60x10 klasy T2 na podsypce cementowo-piaskowej gr 4 cm  z wypełnieniem spoin zaprawą cementową w kolorze nawierzchni</t>
  </si>
  <si>
    <t>77</t>
  </si>
  <si>
    <t>KNR 2-31 0105-07 0105-08_x000D_
analogia</t>
  </si>
  <si>
    <t>D.05.04.01</t>
  </si>
  <si>
    <t>Podsypka cementowo-piaskowa z zagęszczeniem mechanicznym - 4 cm grubości warstwy po zagęszczeniu</t>
  </si>
  <si>
    <t>78</t>
  </si>
  <si>
    <t>KNNR 6 0503-08_x000D_
analogia</t>
  </si>
  <si>
    <t>Chodniki z płyt kamiennych 60x60x10cm klasy T2, spoiny wypełnione zaprawą cementową w kolorze nawierzchni</t>
  </si>
  <si>
    <t>RAZEM 3.1.4.2.1 - płyty kamienne 60x60x10 klasy T2 na podsypce cementowo-piaskowej gr 4 cm  z wypełnieniem spoin zaprawą cementową w kolorze nawierzchni</t>
  </si>
  <si>
    <t>3.1.4.2.2</t>
  </si>
  <si>
    <t>- płyty kamienne 60x60x10 ryflowane klasy T2 na podsypce z cementowo-piaskowej gr 4 cm  z wypełnieniem spoin zaprawą cementowa w kolorze nawierzchni</t>
  </si>
  <si>
    <t>79</t>
  </si>
  <si>
    <t>80</t>
  </si>
  <si>
    <t>Chodniki z płyt kamiennych 60x60x10cm ryflowanych klasy T2, spoiny wypełnione zaprawą cementową w kolorze nawierzchni</t>
  </si>
  <si>
    <t>RAZEM 3.1.4.2.2 - płyty kamienne 60x60x10 ryflowane klasy T2 na podsypce z cementowo-piaskowej gr 4 cm  z wypełnieniem spoin zaprawą cementowa w kolorze nawierzchni</t>
  </si>
  <si>
    <t>3.1.4.2.3</t>
  </si>
  <si>
    <t>- płyty kamienne 30x90x10 klasy T2 na podsypce z cementowo-piaskowej o gr 4 cm z wypełnieniem spoin zaprawą cementową w kolorze płyt</t>
  </si>
  <si>
    <t>81</t>
  </si>
  <si>
    <t>82</t>
  </si>
  <si>
    <t>Nawierzchnia z płyt kamiennych 30x90x10cm klasy T2, spoiny wypełnione zaprawą cementową w kolorze nawierzchni</t>
  </si>
  <si>
    <t>RAZEM 3.1.4.2.3 - płyty kamienne 30x90x10 klasy T2 na podsypce z cementowo-piaskowej o gr 4 cm z wypełnieniem spoin zaprawą cementową w kolorze płyt</t>
  </si>
  <si>
    <t>3.1.4.2.4</t>
  </si>
  <si>
    <t>- płyty kamienne 30x60x10 klasy T2 na podsypce cementowo-piaskowej gr 4 cm  z wypełnieniem spoin zaprawą cementową</t>
  </si>
  <si>
    <t>83</t>
  </si>
  <si>
    <t>84</t>
  </si>
  <si>
    <t>Nawierzchnia z płyt kamiennych 30x60x10cm fazowanych klasy T2, spoiny wypełnione zaprawą cementową w kolorze nawierzchni z wykonaniem dylatacji co 6,0m w kolorze fugi</t>
  </si>
  <si>
    <t>RAZEM 3.1.4.2.4 - płyty kamienne 30x60x10 klasy T2 na podsypce cementowo-piaskowej gr 4 cm  z wypełnieniem spoin zaprawą cementową</t>
  </si>
  <si>
    <t>3.1.4.2.5</t>
  </si>
  <si>
    <t>- płyty kamienne 45x120x10 klasy T2 na podsypce z cementowo-piaskowej gr 4 cm  z wypełnieniem spoin zaprawą cementową</t>
  </si>
  <si>
    <t>85</t>
  </si>
  <si>
    <t>86</t>
  </si>
  <si>
    <t>Nawierzchnia z płyt kamiennych 45x120x10cm klasy T2, spoiny wypełnione zaprawą cementową w kolorze nawierzchni</t>
  </si>
  <si>
    <t>RAZEM 3.1.4.2.5 - płyty kamienne 45x120x10 klasy T2 na podsypce z cementowo-piaskowej gr 4 cm  z wypełnieniem spoin zaprawą cementową</t>
  </si>
  <si>
    <t>3.1.4.2.6</t>
  </si>
  <si>
    <t>- płyty kamienne 60x90x10 klasy T2 na podsypce cementowo-piaskowej gr 4 cm  z wypełnieniem spoin zaprawą cementową</t>
  </si>
  <si>
    <t>87</t>
  </si>
  <si>
    <t>88</t>
  </si>
  <si>
    <t>Nawierzchnia z płyt kamiennych 60x90x10cm fazowanych klasy T2, spoiny wypełnione zaprawą cementową w kolorze nawierzchni</t>
  </si>
  <si>
    <t>RAZEM 3.1.4.2.6 - płyty kamienne 60x90x10 klasy T2 na podsypce cementowo-piaskowej gr 4 cm  z wypełnieniem spoin zaprawą cementową</t>
  </si>
  <si>
    <t>RAZEM 3.1.4.2 D.05.04.01. Nawierzchnia z płyt kamiennych</t>
  </si>
  <si>
    <t>RAZEM 3.1.4 D.05.00.00. NAWIERZCHNIE NOWE</t>
  </si>
  <si>
    <t>RAZEM 3.1 D.04.01.01. Podbudowa z mieszanki niezwiązanej</t>
  </si>
  <si>
    <t>RAZEM 3 D.04.00.00 PODBUDOWY</t>
  </si>
  <si>
    <t>4.1</t>
  </si>
  <si>
    <t>89</t>
  </si>
  <si>
    <t>90</t>
  </si>
  <si>
    <t>91</t>
  </si>
  <si>
    <t>D03.03.01</t>
  </si>
  <si>
    <t>92</t>
  </si>
  <si>
    <t>93</t>
  </si>
  <si>
    <t>94</t>
  </si>
  <si>
    <t>95</t>
  </si>
  <si>
    <t>96</t>
  </si>
  <si>
    <t>4.2</t>
  </si>
  <si>
    <t>- oznakowanie poziome cienkowarstwowe - linie na skrzyzowaniach i przejściach</t>
  </si>
  <si>
    <t>97</t>
  </si>
  <si>
    <t>KNR 2-31 0706-02</t>
  </si>
  <si>
    <t>D.07.01.01.</t>
  </si>
  <si>
    <t>Mechaniczne malowanie linii segregacyjnych i krawędziowych ciągłych na jezdni farbą chlorokauczukową</t>
  </si>
  <si>
    <t>4.3</t>
  </si>
  <si>
    <t>98</t>
  </si>
  <si>
    <t>KNR 2-31 0402-03</t>
  </si>
  <si>
    <t>D.08.01.02.</t>
  </si>
  <si>
    <t>Ława pod krawężniki betonowa zwykła z betonu C16/20</t>
  </si>
  <si>
    <t>99</t>
  </si>
  <si>
    <t>KNR 2-31 0404-03</t>
  </si>
  <si>
    <t>Krawężniki kamienne 15x30 cm na podsypce cementowo-piaskowej gr. 5 cm</t>
  </si>
  <si>
    <t>100</t>
  </si>
  <si>
    <t>101</t>
  </si>
  <si>
    <t>102</t>
  </si>
  <si>
    <t>103</t>
  </si>
  <si>
    <t>104</t>
  </si>
  <si>
    <t>D.07.00.00. URZĄDZENIA BEZPIECZEŃSTWA RUCHU</t>
  </si>
  <si>
    <t>5.1</t>
  </si>
  <si>
    <t>D.07.01.01. Oznakowanie poziome</t>
  </si>
  <si>
    <t>5.1.1</t>
  </si>
  <si>
    <t>105</t>
  </si>
  <si>
    <t>RAZEM 5.1.1 - oznakowanie poziome cienkowarstwowe - linie na skrzyzowaniach i przejściach</t>
  </si>
  <si>
    <t>RAZEM 5.1 D.07.01.01. Oznakowanie poziome</t>
  </si>
  <si>
    <t>5.2</t>
  </si>
  <si>
    <t>D.07.02.01. Oznakowanie pionowe</t>
  </si>
  <si>
    <t>5.2.1</t>
  </si>
  <si>
    <t>- słupki znaków drogowych</t>
  </si>
  <si>
    <t>106</t>
  </si>
  <si>
    <t>KNR 2-31 0702-02</t>
  </si>
  <si>
    <t>D.07.02.01.</t>
  </si>
  <si>
    <t>RAZEM 5.2.1 - słupki znaków drogowych</t>
  </si>
  <si>
    <t>5.2.2</t>
  </si>
  <si>
    <t>- tarcze znaków zakazu "B" - średnie</t>
  </si>
  <si>
    <t>107</t>
  </si>
  <si>
    <t>KNR 2-31 0703-02</t>
  </si>
  <si>
    <t>Przymocowanie tablic znaków drogowych zakazu - średnich</t>
  </si>
  <si>
    <t>RAZEM 5.2.2 - tarcze znaków zakazu "B" - średnie</t>
  </si>
  <si>
    <t>5.2.3</t>
  </si>
  <si>
    <t>- tarcze znaków nakazu "C" - małe</t>
  </si>
  <si>
    <t>108</t>
  </si>
  <si>
    <t>Przymocowanie tablic znaków drogowych nakazu - małych</t>
  </si>
  <si>
    <t>RAZEM 5.2.3 - tarcze znaków nakazu "C" - małe</t>
  </si>
  <si>
    <t>5.2.4</t>
  </si>
  <si>
    <t>- tarcze znaków informacyjnych "D" - średnie</t>
  </si>
  <si>
    <t>109</t>
  </si>
  <si>
    <t>Przymocowanie tablic znaków drogowych informacyjnych - średnich</t>
  </si>
  <si>
    <t>RAZEM 5.2.4 - tarcze znaków informacyjnych "D" - średnie</t>
  </si>
  <si>
    <t>5.2.5</t>
  </si>
  <si>
    <t>- tabliczki z nazwami ulic</t>
  </si>
  <si>
    <t>110</t>
  </si>
  <si>
    <t>KNR 2-31 0703-04</t>
  </si>
  <si>
    <t>Przymocowanie drogowskazów jednoramiennych o powierzchni do 0.3 m2</t>
  </si>
  <si>
    <t>RAZEM 5.2.5 - tabliczki z nazwami ulic</t>
  </si>
  <si>
    <t>5.2.6</t>
  </si>
  <si>
    <t>- tabliczki do znaków</t>
  </si>
  <si>
    <t>111</t>
  </si>
  <si>
    <t>KNR 2-31 0703-01</t>
  </si>
  <si>
    <t>Przymocowanie tabliczek T-3a</t>
  </si>
  <si>
    <t>112</t>
  </si>
  <si>
    <t>Przymocowanie tabliczek do znaków drogowych o powierzchni ponad 0.3 m2</t>
  </si>
  <si>
    <t>RAZEM 5.2.6 - tabliczki do znaków</t>
  </si>
  <si>
    <t>RAZEM 5.2 D.07.02.01. Oznakowanie pionowe</t>
  </si>
  <si>
    <t>5.3</t>
  </si>
  <si>
    <t>D.07.03.01. Balustrady stalowe</t>
  </si>
  <si>
    <t>113</t>
  </si>
  <si>
    <t>KNR 2-31 0701-04</t>
  </si>
  <si>
    <t>Balustrada stalowa</t>
  </si>
  <si>
    <t>RAZEM 5.3 D.07.03.01. Balustrady stalowe</t>
  </si>
  <si>
    <t>RAZEM 5 D.07.00.00. URZĄDZENIA BEZPIECZEŃSTWA RUCHU</t>
  </si>
  <si>
    <t>D.08.00.00. ELEMENTY ULIC</t>
  </si>
  <si>
    <t>6.1</t>
  </si>
  <si>
    <t>D.08.01.02 Krawężniki i obrzeża kamienne</t>
  </si>
  <si>
    <t>6.1.1</t>
  </si>
  <si>
    <t>- krawężnik kamienny 15x30cm zlicowany na ławie betonowej</t>
  </si>
  <si>
    <t>114</t>
  </si>
  <si>
    <t>115</t>
  </si>
  <si>
    <t>RAZEM 6.1.1 - krawężnik kamienny 15x30cm zlicowany na ławie betonowej</t>
  </si>
  <si>
    <t>6.1.2</t>
  </si>
  <si>
    <t>- krawężnik kamienny 15x30cm wyniesiony na ławie betonowej</t>
  </si>
  <si>
    <t>116</t>
  </si>
  <si>
    <t>KNR 2-31 0402-04</t>
  </si>
  <si>
    <t>RAZEM 6.1.2 - krawężnik kamienny 15x30cm wyniesiony na ławie betonowej</t>
  </si>
  <si>
    <t>6.1.3</t>
  </si>
  <si>
    <t>- obrzeża kamienne 8x30cm na ławie betonowej</t>
  </si>
  <si>
    <t>KNR 2-31 0407-04</t>
  </si>
  <si>
    <t>Obrzeża kamienne o wymiarach 30x8 cm</t>
  </si>
  <si>
    <t>RAZEM 6.1.3 - obrzeża kamienne 8x30cm na ławie betonowej</t>
  </si>
  <si>
    <t>RAZEM 6.1 D.08.01.02 Krawężniki i obrzeża kamienne</t>
  </si>
  <si>
    <t>RAZEM 6 D.08.00.00. ELEMENTY ULIC</t>
  </si>
  <si>
    <t>D.09.00.00. ZIELEŃ DROGOWA</t>
  </si>
  <si>
    <t>7.1</t>
  </si>
  <si>
    <t>D.09.01.01. Zieleń drogowa</t>
  </si>
  <si>
    <t>7.1.1</t>
  </si>
  <si>
    <t>- zieleniec</t>
  </si>
  <si>
    <t>KNR 2-21 0218-02</t>
  </si>
  <si>
    <t>D.09.01.01.</t>
  </si>
  <si>
    <t>Rozścielenie ziemi urodzajnej ręczne z transportem taczkami na terenie płaskim</t>
  </si>
  <si>
    <t>KNR 2-21 0408-02</t>
  </si>
  <si>
    <t>Wykonanie trawników darniowaniem pełnym na terenie płaskim z nawożeniem</t>
  </si>
  <si>
    <t>RAZEM 7.1.1 - zieleniec</t>
  </si>
  <si>
    <t>7.1.2</t>
  </si>
  <si>
    <t>nasadzenie drzew w jezdni ulicy Grunwaldzkiej z zabezpieczniem kratą żeliwną</t>
  </si>
  <si>
    <t>KNR 13-12 1102-02_x000D_
analogia</t>
  </si>
  <si>
    <t>Kraty stalowe otwierane lub uchylne - wbudowanie krat zabezpieczających drzewa</t>
  </si>
  <si>
    <t>KNR 2-21 0410-03</t>
  </si>
  <si>
    <t>Przygotowanie terenu pod obsadzenie kwiatowe w gruncie kat. I-II z wymianą gleby rodzimej warstwą ziemi o grubości 15 cm</t>
  </si>
  <si>
    <t>KNR 2-21 0301-06_x000D_
analogia</t>
  </si>
  <si>
    <t>Sadzenie drzew i krzewów liściastych w przygotowanej kracie zabezpieczającej z całkowitą zaprawą dołów; średnica/głębokość : 0.7 m, zabezpieczenie słupkami drewnianymi</t>
  </si>
  <si>
    <t>RAZEM 7.1.2 nasadzenie drzew w jezdni ulicy Grunwaldzkiej z zabezpieczniem kratą żeliwną</t>
  </si>
  <si>
    <t>7.1.3</t>
  </si>
  <si>
    <t>nasadzenie drzew w zieleńcu obok placu przy uniwerystecie</t>
  </si>
  <si>
    <t>Sadzenie drzew i krzewów liściastych w przygotowanej kracie zabezpieczającej z całkowitą zaprawą dołów; średnica/głębokość : 0.7 m</t>
  </si>
  <si>
    <t>RAZEM 7.1.3 nasadzenie drzew w zieleńcu obok placu przy uniwerystecie</t>
  </si>
  <si>
    <t>7.1.4</t>
  </si>
  <si>
    <t>nasadzenie drzew na placu przy uniwerystecie w donicach</t>
  </si>
  <si>
    <t>KNP1 1245-01 1245-01.01_x000D_
analogia</t>
  </si>
  <si>
    <t>Montaż donic pod drzewa wraz z wypełnieniem ziemią urodzajną</t>
  </si>
  <si>
    <t>Sadzenie drzew i krzewów liściastych z zaprawą dołów w przygotowanej i wypełnionej ziemią donicy</t>
  </si>
  <si>
    <t>RAZEM 7.1.4 nasadzenie drzew na placu przy uniwerystecie w donicach</t>
  </si>
  <si>
    <t>7.1.5</t>
  </si>
  <si>
    <t>- rabaty kwiatowe - runionka japońska</t>
  </si>
  <si>
    <t>KNR 2-21 0413-07</t>
  </si>
  <si>
    <t>Obsadzenie kwietników roślinami kwietnikowymi przy ilości 19 szt./m2 - runionka japońska</t>
  </si>
  <si>
    <t>RAZEM 7.1.5 - rabaty kwiatowe - runionka japońska</t>
  </si>
  <si>
    <t>RAZEM 7.1 D.09.01.01. Zieleń drogowa</t>
  </si>
  <si>
    <t>RAZEM 7 D.09.00.00. ZIELEŃ DROGOWA</t>
  </si>
  <si>
    <t>D.10.00.00. INNE ROBOTY DROGOWE</t>
  </si>
  <si>
    <t>8.1</t>
  </si>
  <si>
    <t>D.10.04.01. Odwodnienie liniowe</t>
  </si>
  <si>
    <t>D.10.04.01.</t>
  </si>
  <si>
    <t>Ława pod odwodnienie liniowe</t>
  </si>
  <si>
    <t>KNR 9-26 0106-04</t>
  </si>
  <si>
    <t>Odwodnienia liniowe z polimerobetonu lub tworzywa sztucznego o szerokości w świetle 150 mm i wysokości ponad 150 do 200 mm; klasa obciążenia D400</t>
  </si>
  <si>
    <t>RAZEM 8.1 D.10.04.01. Odwodnienie liniowe</t>
  </si>
  <si>
    <t>RAZEM 8 D.10.00.00. INNE ROBOTY DROGOWE</t>
  </si>
  <si>
    <r>
      <rPr>
        <sz val="8"/>
        <color rgb="FF000000"/>
        <rFont val="Times New Roman"/>
        <family val="1"/>
        <charset val="238"/>
      </rPr>
      <t xml:space="preserve">kpl </t>
    </r>
  </si>
  <si>
    <r>
      <rPr>
        <sz val="8"/>
        <color rgb="FF000000"/>
        <rFont val="Times New Roman"/>
        <family val="1"/>
        <charset val="238"/>
      </rPr>
      <t xml:space="preserve">m3 </t>
    </r>
  </si>
  <si>
    <r>
      <rPr>
        <sz val="8"/>
        <color rgb="FF000000"/>
        <rFont val="Times New Roman"/>
        <family val="1"/>
        <charset val="238"/>
      </rPr>
      <t xml:space="preserve">m </t>
    </r>
  </si>
  <si>
    <r>
      <rPr>
        <sz val="8"/>
        <color rgb="FF000000"/>
        <rFont val="Times New Roman"/>
        <family val="1"/>
        <charset val="238"/>
      </rPr>
      <t xml:space="preserve">KNNR 5 
</t>
    </r>
    <r>
      <rPr>
        <sz val="8"/>
        <color rgb="FF000000"/>
        <rFont val="Times New Roman"/>
        <family val="1"/>
        <charset val="238"/>
      </rPr>
      <t xml:space="preserve">0705/01 </t>
    </r>
  </si>
  <si>
    <r>
      <rPr>
        <sz val="8"/>
        <color rgb="FF000000"/>
        <rFont val="Times New Roman"/>
        <family val="1"/>
        <charset val="238"/>
      </rPr>
      <t xml:space="preserve">KNNR 5 
</t>
    </r>
    <r>
      <rPr>
        <sz val="8"/>
        <color rgb="FF000000"/>
        <rFont val="Times New Roman"/>
        <family val="1"/>
        <charset val="238"/>
      </rPr>
      <t xml:space="preserve">0702/03 </t>
    </r>
  </si>
  <si>
    <r>
      <rPr>
        <sz val="8"/>
        <color rgb="FF000000"/>
        <rFont val="Times New Roman"/>
        <family val="1"/>
        <charset val="238"/>
      </rPr>
      <t xml:space="preserve">KNR 4-01 
</t>
    </r>
    <r>
      <rPr>
        <sz val="8"/>
        <color rgb="FF000000"/>
        <rFont val="Times New Roman"/>
        <family val="1"/>
        <charset val="238"/>
      </rPr>
      <t xml:space="preserve">0108/03 </t>
    </r>
  </si>
  <si>
    <r>
      <rPr>
        <sz val="8"/>
        <color rgb="FF000000"/>
        <rFont val="Times New Roman"/>
        <family val="1"/>
        <charset val="238"/>
      </rPr>
      <t xml:space="preserve">Wywóz ziemi samochodami skrzyniowymi na odległość do 1 km grunt.kat. IV </t>
    </r>
  </si>
  <si>
    <r>
      <rPr>
        <sz val="8"/>
        <color rgb="FF000000"/>
        <rFont val="Times New Roman"/>
        <family val="1"/>
        <charset val="238"/>
      </rPr>
      <t xml:space="preserve">KNR 4-01 
</t>
    </r>
    <r>
      <rPr>
        <sz val="8"/>
        <color rgb="FF000000"/>
        <rFont val="Times New Roman"/>
        <family val="1"/>
        <charset val="238"/>
      </rPr>
      <t xml:space="preserve">0108/04 </t>
    </r>
  </si>
  <si>
    <r>
      <rPr>
        <sz val="8"/>
        <color rgb="FF000000"/>
        <rFont val="Times New Roman"/>
        <family val="1"/>
        <charset val="238"/>
      </rPr>
      <t xml:space="preserve">Kalkulacja 
</t>
    </r>
    <r>
      <rPr>
        <sz val="8"/>
        <color rgb="FF000000"/>
        <rFont val="Times New Roman"/>
        <family val="1"/>
        <charset val="238"/>
      </rPr>
      <t xml:space="preserve">indywidualna </t>
    </r>
  </si>
  <si>
    <r>
      <rPr>
        <sz val="8"/>
        <color rgb="FF000000"/>
        <rFont val="Times New Roman"/>
        <family val="1"/>
        <charset val="238"/>
      </rPr>
      <t xml:space="preserve">Koszt obsługi geodezyjnej </t>
    </r>
  </si>
  <si>
    <r>
      <rPr>
        <sz val="8"/>
        <color rgb="FF000000"/>
        <rFont val="Times New Roman"/>
        <family val="1"/>
        <charset val="238"/>
      </rPr>
      <t xml:space="preserve">Koszt koniecznych uzgodnień, wyłączeń i nadzoru </t>
    </r>
  </si>
  <si>
    <r>
      <rPr>
        <sz val="8"/>
        <color rgb="FF000000"/>
        <rFont val="Times New Roman"/>
        <family val="1"/>
        <charset val="238"/>
      </rPr>
      <t xml:space="preserve">KNR 5-01 
</t>
    </r>
    <r>
      <rPr>
        <sz val="8"/>
        <color rgb="FF000000"/>
        <rFont val="Times New Roman"/>
        <family val="1"/>
        <charset val="238"/>
      </rPr>
      <t xml:space="preserve">0403/03 </t>
    </r>
  </si>
  <si>
    <r>
      <rPr>
        <sz val="8"/>
        <color rgb="FF000000"/>
        <rFont val="Times New Roman"/>
        <family val="1"/>
        <charset val="238"/>
      </rPr>
      <t xml:space="preserve">U-01.03.04 </t>
    </r>
  </si>
  <si>
    <r>
      <rPr>
        <sz val="8"/>
        <color rgb="FF000000"/>
        <rFont val="Times New Roman"/>
        <family val="1"/>
        <charset val="238"/>
      </rPr>
      <t xml:space="preserve">studnia </t>
    </r>
  </si>
  <si>
    <r>
      <rPr>
        <sz val="8"/>
        <color rgb="FF000000"/>
        <rFont val="Times New Roman"/>
        <family val="1"/>
        <charset val="238"/>
      </rPr>
      <t xml:space="preserve">KNR 5-01 
</t>
    </r>
    <r>
      <rPr>
        <sz val="8"/>
        <color rgb="FF000000"/>
        <rFont val="Times New Roman"/>
        <family val="1"/>
        <charset val="238"/>
      </rPr>
      <t xml:space="preserve">0107/01 </t>
    </r>
  </si>
  <si>
    <r>
      <rPr>
        <sz val="8"/>
        <color rgb="FF000000"/>
        <rFont val="Times New Roman"/>
        <family val="1"/>
        <charset val="238"/>
      </rPr>
      <t xml:space="preserve">Budowa kanalizacji kablowej z rur PCW w gr.kat.IV, 1 warstw.w ciągu kan., 1 rur.w warstwie, 1  
</t>
    </r>
    <r>
      <rPr>
        <sz val="8"/>
        <color rgb="FF000000"/>
        <rFont val="Times New Roman"/>
        <family val="1"/>
        <charset val="238"/>
      </rPr>
      <t xml:space="preserve">otw.w ciągu kan. z przykryciem folią ostrzegawczo lokalizacyjną bezpośrednio na rurociągu </t>
    </r>
  </si>
  <si>
    <r>
      <rPr>
        <sz val="8"/>
        <color rgb="FF000000"/>
        <rFont val="Times New Roman"/>
        <family val="1"/>
        <charset val="238"/>
      </rPr>
      <t xml:space="preserve">KNNR 5 
</t>
    </r>
    <r>
      <rPr>
        <sz val="8"/>
        <color rgb="FF000000"/>
        <rFont val="Times New Roman"/>
        <family val="1"/>
        <charset val="238"/>
      </rPr>
      <t xml:space="preserve">0707.1/01 </t>
    </r>
  </si>
  <si>
    <r>
      <rPr>
        <sz val="8"/>
        <color rgb="FF000000"/>
        <rFont val="Times New Roman"/>
        <family val="1"/>
        <charset val="238"/>
      </rPr>
      <t xml:space="preserve">Układanie folii oznaczeniowej w połowie głębokości rowu kablowego </t>
    </r>
  </si>
  <si>
    <r>
      <rPr>
        <sz val="8"/>
        <color rgb="FF000000"/>
        <rFont val="Times New Roman"/>
        <family val="1"/>
        <charset val="238"/>
      </rPr>
      <t xml:space="preserve">Ułożenie rur osłonowych 160mm (zabezpieczenie przejść kanalizacji pod drogami) </t>
    </r>
  </si>
  <si>
    <r>
      <rPr>
        <sz val="8"/>
        <color rgb="FF000000"/>
        <rFont val="Times New Roman"/>
        <family val="1"/>
        <charset val="238"/>
      </rPr>
      <t xml:space="preserve">KNNR 5 
</t>
    </r>
    <r>
      <rPr>
        <sz val="8"/>
        <color rgb="FF000000"/>
        <rFont val="Times New Roman"/>
        <family val="1"/>
        <charset val="238"/>
      </rPr>
      <t xml:space="preserve">0706/02 </t>
    </r>
  </si>
  <si>
    <r>
      <rPr>
        <sz val="8"/>
        <color rgb="FF000000"/>
        <rFont val="Times New Roman"/>
        <family val="1"/>
        <charset val="238"/>
      </rPr>
      <t xml:space="preserve">Zasypywanie rowów ręcznie piaskiem </t>
    </r>
  </si>
  <si>
    <r>
      <rPr>
        <sz val="8"/>
        <color rgb="FF000000"/>
        <rFont val="Times New Roman"/>
        <family val="1"/>
        <charset val="238"/>
      </rPr>
      <t xml:space="preserve">ZKNR 39 
</t>
    </r>
    <r>
      <rPr>
        <sz val="8"/>
        <color rgb="FF000000"/>
        <rFont val="Times New Roman"/>
        <family val="1"/>
        <charset val="238"/>
      </rPr>
      <t xml:space="preserve">0201/01 </t>
    </r>
  </si>
  <si>
    <r>
      <rPr>
        <sz val="8"/>
        <color rgb="FF000000"/>
        <rFont val="Times New Roman"/>
        <family val="1"/>
        <charset val="238"/>
      </rPr>
      <t xml:space="preserve">Sprawdzenie drożności otworów kanalizacji pierwotnej, ręcznie - otworu wolnego </t>
    </r>
  </si>
  <si>
    <r>
      <rPr>
        <sz val="8"/>
        <color rgb="FF000000"/>
        <rFont val="Times New Roman"/>
        <family val="1"/>
        <charset val="238"/>
      </rPr>
      <t xml:space="preserve">D.01.03.04 </t>
    </r>
  </si>
  <si>
    <t>D.10.03.01. System nawadniania zieleni</t>
  </si>
  <si>
    <t>Roboty przygotowawcze</t>
  </si>
  <si>
    <t>KNR-W 2-01 0113-03</t>
  </si>
  <si>
    <t>D01.01.01</t>
  </si>
  <si>
    <t>Roboty pomiarowe przy liniowych robotach ziemnych - trasa rurociągów  w terenie równinnym</t>
  </si>
  <si>
    <t>RAZEM 1.1 Roboty przygotowawcze</t>
  </si>
  <si>
    <t>- ciąg główny z podziałem na sekcje</t>
  </si>
  <si>
    <t xml:space="preserve">KNR 2-01 0205-02 0214-04 </t>
  </si>
  <si>
    <t>D.10.03.01.</t>
  </si>
  <si>
    <t>Roboty ziemne wykonywane koparkami podsiębiernymi o poj. łyżki 0.15 m3 w gruncie kat. III z transportem urobku samochodami samowyładowczymi na odległość 20 km</t>
  </si>
  <si>
    <t>KNR 2-18 0501-01</t>
  </si>
  <si>
    <t>Kanały rurowe - podłoża z materiałów sypkich o grubości 10 cm</t>
  </si>
  <si>
    <t>KNR 2-01 0610-06</t>
  </si>
  <si>
    <t>Obsypka piaskowa - do spodu warstw konstrukcyjnych drogi - średnia grubość 30cm</t>
  </si>
  <si>
    <t>KNR-W 2-18 0109-01/02_x000D_
analogia</t>
  </si>
  <si>
    <t>Sieci wodociągowe - montaż rur irygacyjnych (PE, PEHD) PN6 o śr. zewnętrznej 40 mm</t>
  </si>
  <si>
    <t>KNR-W 2-18 0111-01_x000D_
analogia</t>
  </si>
  <si>
    <t>Sieci wodociągowe - połączenie rur polietylenowych ciśnieniowych PE, PEHD za pomocą kształtek skręcanych</t>
  </si>
  <si>
    <t>złącz.</t>
  </si>
  <si>
    <t>KNR-W 2-18 0111-01/02</t>
  </si>
  <si>
    <t>Sieci wodociągowe - połączenie rur za pomocą kształtek PP</t>
  </si>
  <si>
    <t>KNR-W 2-15 0111-04_x000D_
analogia</t>
  </si>
  <si>
    <t>Rurociągi z tworzyw sztucznych (PP, PE, PB) o śr. zewnętrznej 40 mm o połączeniach zgrzewanych w studni wodomierzowej wraz z kształtkami - montaż przewodów i kształtek z rur PP wewnątrz studni wodomierzowej SW3</t>
  </si>
  <si>
    <t>Dostawa i zabudowa czujnika deszczu i mrozu (wyłącznik deszczowy RSD) z kablem</t>
  </si>
  <si>
    <t>KNR 7-08 0801-01</t>
  </si>
  <si>
    <t>Montaż sterownika zewnętrznego bateryjnego 9V, 2-sekcyjnego IP68</t>
  </si>
  <si>
    <t>KNR 5-10 0709-02_x000D_
analogia</t>
  </si>
  <si>
    <t>Bateria alkaliczna 9V do sterowników bateryjnych</t>
  </si>
  <si>
    <t>KNR 5-10 0103-01</t>
  </si>
  <si>
    <t>Ułożenie kabla zasilającego (rezerwowego) YKY 2x1,5 w rurze ochronnej karbowanej 50/40mm koloru niebieskiego, bezpośrednio pod podbudową nawierzchni</t>
  </si>
  <si>
    <t>KNR-W 5-08 0307-05_x000D_
analogia</t>
  </si>
  <si>
    <t>montaż łączników kablowych DS-400</t>
  </si>
  <si>
    <t>RAZEM 1.2 - ciąg główny z podziałem na sekcje</t>
  </si>
  <si>
    <t>Systemy nawadniania dokorzeniowego</t>
  </si>
  <si>
    <t>KNR 0-13 0128-03</t>
  </si>
  <si>
    <t>Elastyczny przewód łączący SPX SP30 do połączenia zraszaczy z rurą PE, śr. zewn. 30mm</t>
  </si>
  <si>
    <t>Sieci wodociągowe - połączenie rur za pomocą kształtek do rur elastycznych SPX SP30</t>
  </si>
  <si>
    <t>Dostawa i montaz nawadniaczy strefy korzeniowej RWS-SOCK, wysokość 91,4cm, średnica 10,2cm w osłonie</t>
  </si>
  <si>
    <t>RAZEM 1.3 Systemy nawadniania dokorzeniowego</t>
  </si>
  <si>
    <t>Zawory elektromagnetyczne</t>
  </si>
  <si>
    <t>KNR 7-24 0308-06</t>
  </si>
  <si>
    <t>Zawory elektromagnetyczne 150 PGA 9V 6/4" F (GW),</t>
  </si>
  <si>
    <t>KNR 0-35 0216-14</t>
  </si>
  <si>
    <t>Filtry siatkowe 1 1/2"</t>
  </si>
  <si>
    <t>KNR 2-15 0112-06</t>
  </si>
  <si>
    <t>Zawór odcinający kulowy, stalowy z dławicą F-F (GW,GW) 1 1/2"</t>
  </si>
  <si>
    <t>KNR 2-15 0112-04</t>
  </si>
  <si>
    <t>Zawór odcinający kulowy, stalowy z dławicą F-F (GW,GW) 1"</t>
  </si>
  <si>
    <t>KNR 7-08 0510-01</t>
  </si>
  <si>
    <t>Przewody YKY 3x1,5 sygnałowe do zaworów elektromagnetycznych</t>
  </si>
  <si>
    <t>RAZEM 1.4 Zawory elektromagnetyczne</t>
  </si>
  <si>
    <t>RAZEM 1 D.10.03.01. System nawadniania zieleni</t>
  </si>
  <si>
    <t>U.01.01.01 Przebudowa i remont kanalizacji deszczowej</t>
  </si>
  <si>
    <t>Roboty przygotowawcze i rozbiórkowe</t>
  </si>
  <si>
    <t xml:space="preserve">KNR 4-05I 0409-03 9902-03/1  9903-3 </t>
  </si>
  <si>
    <t>Demontaż studni rewizyjnych z kręgów betonowych o śr. 1200 mm w gotowym wykopie o głębokości 3 m - wykopy nawodnione - kolizyjne uzbrojenie podziemne</t>
  </si>
  <si>
    <t xml:space="preserve">KNR 4-05I 0410-06 9903-1 </t>
  </si>
  <si>
    <t>Demontaż kominów włazowych - pokrywy nadstudzienne żelbetowe z pierścieniem odciążającym i włazem o śr. 120 cm - nieprzerwany ruch kołowy</t>
  </si>
  <si>
    <t>KNR 4-05I 0411-01</t>
  </si>
  <si>
    <t>Demontaż studzienek ściekowych ulicznych betonowych o śr. 500 mm z osadnikiem i syfonem</t>
  </si>
  <si>
    <t xml:space="preserve">KNR 4-05I 0315-01 9903-3 </t>
  </si>
  <si>
    <t>Demontaż rurociągu betonowego kielichowego o średnicy nominalnej 150-200 mm uszczelnionego zaprawą cementową - kolizyjne uzbrojenie podziemne</t>
  </si>
  <si>
    <t xml:space="preserve">KNR 4-05I 0315-03 9903-3 </t>
  </si>
  <si>
    <t>Demontaż rurociągu betonowego kielichowego o średnicy nominalnej 300 mm uszczelnionego zaprawą cementową - kolizyjne uzbrojenie podziemne</t>
  </si>
  <si>
    <t xml:space="preserve">KNR 4-05I 0315-05 9903-3 </t>
  </si>
  <si>
    <t>Demontaż rurociągu betonowego kielichowego o średnicy nominalnej 500 mm uszczelnionego zaprawą cementową - kolizyjne uzbrojenie podziemne</t>
  </si>
  <si>
    <t xml:space="preserve">KNR 4-05I 0317-03 9903-3 </t>
  </si>
  <si>
    <t>Demontaż rurociągu żelbetowego o średnicy nominalnej 600 mm łączonego na styk opaską betonową - kolizyjne uzbrojenie podziemne</t>
  </si>
  <si>
    <t>RAZEM 1.1 Roboty przygotowawcze i rozbiórkowe</t>
  </si>
  <si>
    <t>- remont kanału o przekroju jajowym d=600/900mm</t>
  </si>
  <si>
    <t>_x000D_
analiza indywidualna</t>
  </si>
  <si>
    <t xml:space="preserve">U.01.01.01 </t>
  </si>
  <si>
    <t>rura betonowa o przekroju jajowym fi600/900-  uszczelnienie rękawem termoutwardzalnym wykonanym z poliestrowej włókniny o strukturze filcowej pokrytej powłoką poliuretanową - odcinek D1-D1.5, D2.1-D2.5, Tr6-granica pasa drogowego)</t>
  </si>
  <si>
    <t>montaż kształtek kapeluszowych DN315 na włączeniach trójnikowych do kanału jajowego wyłożonego rękawem termoutwardzalnym</t>
  </si>
  <si>
    <t>montaż kształtek kapeluszowych DN200 na włączeniach trójnikowych do kanału jajowego wyłożonego rękawem termoutwardzalnym</t>
  </si>
  <si>
    <t>RAZEM 1.2 - remont kanału o przekroju jajowym d=600/900mm</t>
  </si>
  <si>
    <t>- remont kanału d=2000mm w ul. Kopernika</t>
  </si>
  <si>
    <t>KNR-W 2-02 1105-01</t>
  </si>
  <si>
    <t>Warstwy niwelująco-wyrównawcze cementowe grubości 2 mm zatarte na gładko</t>
  </si>
  <si>
    <t>ZKNR C-2 0815-04</t>
  </si>
  <si>
    <t>Szpachlowanie powierzchni betonu zaprawą na bazie cementu - grubość warstwy 2 mm</t>
  </si>
  <si>
    <t>ZKNR C-2 0816-06</t>
  </si>
  <si>
    <t>Zabezpieczenie powierzchni betonu powłoką ochronna, sztywną</t>
  </si>
  <si>
    <t>RAZEM 1.3 - remont kanału d=2000mm w ul. Kopernika</t>
  </si>
  <si>
    <t>- remont studni d=1000mm</t>
  </si>
  <si>
    <t>KNR-W 2-02 1101-05</t>
  </si>
  <si>
    <t>Podkłady betonowe- wykonanie kinety</t>
  </si>
  <si>
    <t>KNR-W 2-15 0227-05_x000D_
analogia</t>
  </si>
  <si>
    <t>KNR-W 2-02 1219-04_x000D_
analogia</t>
  </si>
  <si>
    <t>Wymiana stopni złazowych na żeliwne</t>
  </si>
  <si>
    <t>KNR BC-02 0211-01</t>
  </si>
  <si>
    <t>Uzupełnienie ubytków betonu do gł. 2 cm - zaprawa - 25%</t>
  </si>
  <si>
    <t>RAZEM 1.4 - remont studni d=1000mm</t>
  </si>
  <si>
    <t>- roboty ziemne - wykopy</t>
  </si>
  <si>
    <t xml:space="preserve">KNR 2-01 0206-02 0214-04 </t>
  </si>
  <si>
    <t>Roboty ziemne wykonywane koparkami podsiębiernymi o poj. łyżki 0.40 m3 w gruncie kat. III z transportem urobku samochodami samowyładowczymi na odległość 20 km - wykop mechaniczny 70%</t>
  </si>
  <si>
    <t xml:space="preserve">KNR 2-01 0301-02 0214-04 </t>
  </si>
  <si>
    <t>Ręczne roboty ziemne z transportem urobku samochodami samowyładowczymi na odległość 20 km (kat. gruntu III) - wykop ręczny 30%</t>
  </si>
  <si>
    <t>Nadzory Użytkowników sieci  energetycznych, teletechnicznych,gazowych oraz odbiory</t>
  </si>
  <si>
    <t>RAZEM 1.5 - roboty ziemne - wykopy</t>
  </si>
  <si>
    <t>- umocnienie pionowych ścian wykopów liniowych</t>
  </si>
  <si>
    <t>KNR 2-01 0322-02</t>
  </si>
  <si>
    <t>Pełne umocnienie pionowych ścian wykopów liniowych o gł. do 3,0 m wypraskami w gruntach suchych kat. III-IV wraz z rozbiórką(szer. do 1 m)</t>
  </si>
  <si>
    <t>KNR 2-01 0326-08</t>
  </si>
  <si>
    <t>Umocnienie pionowych ścian wykopów o gł. do 3 m pod obiekty specjalne w gruntach suchych kat. III-IV palami szalunkowymi stalowymi wraz z rozbiórką</t>
  </si>
  <si>
    <t>RAZEM 1.6 - umocnienie pionowych ścian wykopów liniowych</t>
  </si>
  <si>
    <t>- podsypka piaskowa grubości 20 cm</t>
  </si>
  <si>
    <t>KNR 2-18 0501-03</t>
  </si>
  <si>
    <t>Kanały rurowe - podłoża z materiałów sypkich o grubości 20 cm</t>
  </si>
  <si>
    <t>RAZEM 1.7 - podsypka piaskowa grubości 20 cm</t>
  </si>
  <si>
    <t>- montaż kanałów z rur PP d=600mm</t>
  </si>
  <si>
    <t>KNR-W 2-18 0408-08_x000D_
analogia</t>
  </si>
  <si>
    <t>Kanały z rur PP DN600 SN10 łączone na kielich</t>
  </si>
  <si>
    <t>przejście szczelne PVC fi600 L=110 (na włączeniach do istn. Studni)</t>
  </si>
  <si>
    <t>przej.</t>
  </si>
  <si>
    <t>RAZEM 1.8 - montaż kanałów z rur PP d=600mm</t>
  </si>
  <si>
    <t>- montaż kanałów z rur PVC-U d=315mm</t>
  </si>
  <si>
    <t>KNR-W 2-18 0408-05</t>
  </si>
  <si>
    <t>Kanały z rur PVC łączonych na wcisk o śr. zewn. 315 mm</t>
  </si>
  <si>
    <t>Przyłącze siodłowe PVC do rur betonowych o przekroju jajowym DN900x600/315 (oznaczenie Tr4 na rys.)</t>
  </si>
  <si>
    <t>przejście szczelne PVC fi315 L=110 (na włączeniach do istn. Studni)</t>
  </si>
  <si>
    <t>RAZEM 1.9 - montaż kanałów z rur PVC-U d=315mm</t>
  </si>
  <si>
    <t>- montaż kanałów z rur PVC-U d=200mm</t>
  </si>
  <si>
    <t>KNNR 4 1308-03</t>
  </si>
  <si>
    <t>rury PVC-U kl. S, z uszczelką SN12 lite z wydł. Kielichem 200x6,5</t>
  </si>
  <si>
    <t>rury PVC-U kl. S, z uszczelką SN12 lite z wydł. Kielichem 200x6,5 - podłączenie niezinwentaryzowanych przyłączy</t>
  </si>
  <si>
    <t>Przyłącze siodłowe PVC do rur betonowych o przekroju jajowym DN900x600/200 (oznaczenie Tr na rys.)</t>
  </si>
  <si>
    <t>przejście szczelne PVC fi200 L=110 (na włączeniach do istn. Studni)</t>
  </si>
  <si>
    <t>Podłączenie istniejących rur spustowych z budynków - Traper PVC/żeliwo/stal + czyszczak rewizyjny żeliwny + podrynnik żeliwny + kształtka przejściowa PVC/żeliwo + redukcja PVC 110/200 + redukcja PVC160/200</t>
  </si>
  <si>
    <t>RAZEM 1.10 - montaż kanałów z rur PVC-U d=200mm</t>
  </si>
  <si>
    <t>- zabudowa studzienki tworzywowej d=600 z PP z nastawnymi kielichami i rurą wznoszącą karbowaną</t>
  </si>
  <si>
    <t>KNNR 4 1417-02_x000D_
analogia</t>
  </si>
  <si>
    <t>RAZEM 1.11 - zabudowa studzienki tworzywowej d=600 z PP z nastawnymi kielichami i rurą wznoszącą karbowaną</t>
  </si>
  <si>
    <t>- zabudowa studzienki tworzywowej d=425 z PP z nastawnymi kielichami i rurą wznoszącą karbowaną</t>
  </si>
  <si>
    <t>KNNR 4 1417-02</t>
  </si>
  <si>
    <t>RAZEM 1.12 - zabudowa studzienki tworzywowej d=425 z PP z nastawnymi kielichami i rurą wznoszącą karbowaną</t>
  </si>
  <si>
    <t>1.13</t>
  </si>
  <si>
    <t>- zabudowa studzienki betonowej Dw1000 beton C35/45, kręgi o grubości g=135mm łączone na uszczelkę, z fabrycznie wykonaną kinetą i wmontowanymi przejściami szczelnymi do rur PVC, pierścień odciążający, płyta pokrywowa h=150mm, właz żeliwny 700x700 kl. D400 wykonywany na zamówienie</t>
  </si>
  <si>
    <t>KNNR 4 1413-01</t>
  </si>
  <si>
    <t>stud.</t>
  </si>
  <si>
    <t>RAZEM 1.13 - zabudowa studzienki betonowej Dw1000 beton C35/45, kręgi o grubości g=135mm łączone na uszczelkę, z fabrycznie wykonaną kinetą i wmontowanymi przejściami szczelnymi do rur PVC, pierścień odciążający, płyta pokrywowa h=150mm, właz żeliwny 700x700 kl. D400 wykonywany na zamówienie</t>
  </si>
  <si>
    <t>1.14</t>
  </si>
  <si>
    <t>- zabudowa studzienki betonowej Dw1200 beton C35/45, kręgi o grubości g=135mm łączone na uszczelkę, z fabrycznie wykonaną kinetą i wmontowanymi przejściami szczelnymi do rur PVC, pierścień odciążający, płyta pokrywowa h=150mm, właz żeliwny 700x700 kl. D400 wykonywany na zamówienie</t>
  </si>
  <si>
    <t>KNNR 4 1413-03</t>
  </si>
  <si>
    <t>RAZEM 1.14 - zabudowa studzienki betonowej Dw1200 beton C35/45, kręgi o grubości g=135mm łączone na uszczelkę, z fabrycznie wykonaną kinetą i wmontowanymi przejściami szczelnymi do rur PVC, pierścień odciążający, płyta pokrywowa h=150mm, właz żeliwny 700x700 kl. D400 wykonywany na zamówienie</t>
  </si>
  <si>
    <t>1.15</t>
  </si>
  <si>
    <t>- zabudowa studzienki D1 - Dw1200 na czynnym kanale, rura wznosząca PP DN1200 karbowana, pierścień odciążający, płyta pokrywowa h=150mm, właz żeliwny 700x700 kl. D400 wykonywany na zamówienie</t>
  </si>
  <si>
    <t>KNR 2-18 0504-04_x000D_
analogia</t>
  </si>
  <si>
    <t>Obetonowanie istn. kanału pod budowę studni</t>
  </si>
  <si>
    <t>RAZEM 1.15 - zabudowa studzienki D1 - Dw1200 na czynnym kanale, rura wznosząca PP DN1200 karbowana, pierścień odciążający, płyta pokrywowa h=150mm, właz żeliwny 700x700 kl. D400 wykonywany na zamówienie</t>
  </si>
  <si>
    <t>1.16</t>
  </si>
  <si>
    <t>KNNR 4 1424-02</t>
  </si>
  <si>
    <t>studzienka deszczowa  z wpustem ulicznym D500 beton C35/45 z osadnikiem h=0,95m, łączenia elementów na felc; ruszt żeliwny wklęsły 500x300cm, uchylny, przykręcany, z pełnym kołnierzem,</t>
  </si>
  <si>
    <t>1.17</t>
  </si>
  <si>
    <t>- zabudowa studzienek odwodnienia liniowego (odwodnienie liniowe ujęto w części drogowej)</t>
  </si>
  <si>
    <t>KNR 9-26 0206-04</t>
  </si>
  <si>
    <t>studzienka odwodnienia liniowego z  z betonu polimerowo – cementowego klasy C60/75  do korytek o szerokości wewnętrznej 200mm, głębokość 1220, króciec odpływowy fi200</t>
  </si>
  <si>
    <t>RAZEM 1.17 - zabudowa studzienek odwodnienia liniowego (odwodnienie liniowe ujęto w części drogowej)</t>
  </si>
  <si>
    <t>1.18</t>
  </si>
  <si>
    <t>- próba szczelności kanałów d=315mm</t>
  </si>
  <si>
    <t>KNR 2-18 0804-07</t>
  </si>
  <si>
    <t xml:space="preserve">U.01.02.01 </t>
  </si>
  <si>
    <t>Próba szczelności kanałów rurowych o śr. nom. 600 mm</t>
  </si>
  <si>
    <t>RAZEM 1.18 - próba szczelności kanałów d=315mm</t>
  </si>
  <si>
    <t>1.19</t>
  </si>
  <si>
    <t>KNR 2-18 0804-04</t>
  </si>
  <si>
    <t>Próba szczelności kanałów rurowych o śr. nom. 300 mm</t>
  </si>
  <si>
    <t>RAZEM 1.19 - próba szczelności kanałów d=315mm</t>
  </si>
  <si>
    <t>1.20</t>
  </si>
  <si>
    <t>- próba szczelności kanałów d=200mm</t>
  </si>
  <si>
    <t>KNR 2-18 0804-02</t>
  </si>
  <si>
    <t>Próba szczelności kanałów rurowych o śr. nom. 200 mm</t>
  </si>
  <si>
    <t>RAZEM 1.20 - próba szczelności kanałów d=200mm</t>
  </si>
  <si>
    <t>1.21</t>
  </si>
  <si>
    <t>- obsypka piaskowa - do spodu warstw konstrukcyjnych drogi</t>
  </si>
  <si>
    <t>Obsypka piaskowa - do spodu warstw konstrukcyjnych drogi</t>
  </si>
  <si>
    <t>RAZEM 1.21 - obsypka piaskowa - do spodu warstw konstrukcyjnych drogi</t>
  </si>
  <si>
    <t>1.22</t>
  </si>
  <si>
    <t>- zasypanie wykopów z zagęszczeniem i odwozem nadmiaru gruntu na odległość 20 km</t>
  </si>
  <si>
    <t>KNR 2-01 0236-01</t>
  </si>
  <si>
    <t>Zagęszczenie nasypów ubijakami mechanicznymi; grunty sypkie kat. I-III</t>
  </si>
  <si>
    <t>S01.01.01</t>
  </si>
  <si>
    <t>Koszt skladowania i utylizacji gruntu</t>
  </si>
  <si>
    <t>RAZEM 1.22 - zasypanie wykopów z zagęszczeniem i odwozem nadmiaru gruntu na odległość 20 km</t>
  </si>
  <si>
    <t>RAZEM 1 U.01.01.01 Przebudowa i remont kanalizacji deszczowej</t>
  </si>
  <si>
    <t>U.01.02.01. Przebudowa i remont kanalizacji sanitarnej - w granicach pasa drogowego</t>
  </si>
  <si>
    <t xml:space="preserve">KNR 4-05I 0315-02 9903-3 </t>
  </si>
  <si>
    <t>Demontaż rurociągu betonowego kielichowego o średnicy nominalnej 250 mm uszczelnionego zaprawą cementową - kolizyjne uzbrojenie podziemne</t>
  </si>
  <si>
    <t>- remont przewodów z rur d=200mm metodą rękawa termoutwardzalnego</t>
  </si>
  <si>
    <t>rura betonowa fi200 -  uszczelnienie rękawem termoutwardzalnym wykonanym z poliestrowej włókniny o strukturze filcowej pokrytej powłoką poliuretanową</t>
  </si>
  <si>
    <t>RAZEM 1.2 - remont przewodów z rur d=200mm metodą rękawa termoutwardzalnego</t>
  </si>
  <si>
    <t>- remont przewodów z rur betonowych d=250m metodą rękawa termoutwardzalnego</t>
  </si>
  <si>
    <t>rura betonowa fi250 -  uszczelnienie rękawem termoutwardzalnym wykonanym z poliestrowej włókniny o strukturze filcowej pokrytej powłoką poliuretanową</t>
  </si>
  <si>
    <t>RAZEM 1.3 - remont przewodów z rur betonowych d=250m metodą rękawa termoutwardzalnego</t>
  </si>
  <si>
    <t>- remont przewodów z rur betonowych d=300m metodą rękawa termoutwardzalnego</t>
  </si>
  <si>
    <t>rura betonowa fi300 -  uszczelnienie rękawem termoutwardzalnym wykonanym z poliestrowej włókniny o strukturze filcowej pokrytej powłoką poliuretanową</t>
  </si>
  <si>
    <t>RAZEM 1.4 - remont przewodów z rur betonowych d=300m metodą rękawa termoutwardzalnego</t>
  </si>
  <si>
    <t>- remont przewodów z rur betonowych d=500m metodą rękawa termoutwardzalnego</t>
  </si>
  <si>
    <t>rura betonowa fi500 -  uszczelnienie rękawem termoutwardzalnym wykonanym z poliestrowej włókniny o strukturze filcowej pokrytej powłoką poliuretanową</t>
  </si>
  <si>
    <t>RAZEM 1.5 - remont przewodów z rur betonowych d=500m metodą rękawa termoutwardzalnego</t>
  </si>
  <si>
    <t>- remont studni d=1200mm</t>
  </si>
  <si>
    <t>Właz żeliwny prostokątny 700x700, klasy D400, h=115mm,do studzienek betonowych i tworzywowych ?600 (ze względu na ozdobny wzór, wykonywany jest na zamówienie)</t>
  </si>
  <si>
    <t>Szpachlowanie powierzchni betonu - zaprawa na bazie cementu - grubość warstwy 2 mm</t>
  </si>
  <si>
    <t>RAZEM 1.6 - remont studni d=1200mm</t>
  </si>
  <si>
    <t>Roboty ziemne wykonywane koparkami podsiębiernymi o poj. łyżki 0.40 m3 w gruncie kat. III z transportem urobku samochodami samowyładowczymi na odległość 20 km</t>
  </si>
  <si>
    <t>Ręczne roboty ziemne z transportem urobku samochodami samowyładowczymi na odległość 20 km (kat. gruntu III)</t>
  </si>
  <si>
    <t>RAZEM 1.7 - roboty ziemne - wykopy</t>
  </si>
  <si>
    <t xml:space="preserve">KNR 2-01 0322-04 0322-09 </t>
  </si>
  <si>
    <t>Pełne umocnienie pionowych ścian wykopów liniowych o gł. do 6,0 m wypraskami w gruntach suchych kat. III-IV wraz z rozbiórką(szer. 1.40 m)</t>
  </si>
  <si>
    <t>KNR 2-01 0326-10</t>
  </si>
  <si>
    <t>Umocnienie pionowych ścian wykopów o gł. do 6 m pod obiekty specjalne w gruntach suchych kat. III-IV palami szalunkowymi stalowymi wraz z rozbiórką</t>
  </si>
  <si>
    <t>RAZEM 1.8 - umocnienie pionowych ścian wykopów liniowych</t>
  </si>
  <si>
    <t>RAZEM 1.9 - podsypka piaskowa grubości 20 cm</t>
  </si>
  <si>
    <t>- montaż kanałów PVC-U d=200x5,9mm</t>
  </si>
  <si>
    <t>rura PVC-U kl. S, z uszczelką SN8 lite z wydł. Kielichem 200x5,9</t>
  </si>
  <si>
    <t>RAZEM 1.10 - montaż kanałów PVC-U d=200x5,9mm</t>
  </si>
  <si>
    <t>- montaz kanałów PVC-U d=500x14,6</t>
  </si>
  <si>
    <t>KNNR 4 1308-07</t>
  </si>
  <si>
    <t>Kanały z rur PVC łączonych na wcisk o śr. zewn. 500 mm</t>
  </si>
  <si>
    <t>Przyłącze siodłowe PVC do rur betonowych DN500/200</t>
  </si>
  <si>
    <t>KNR 2-18 0804-06</t>
  </si>
  <si>
    <t>Próba szczelności kanałów rurowych o śr. nom. 500 mm</t>
  </si>
  <si>
    <t>- zabudowa studzienki z tworzywa sztucznego d=600mm</t>
  </si>
  <si>
    <t>KNR 9-20 0302-01</t>
  </si>
  <si>
    <t>studzienka tworzywowa fi600 z kinetą przelotową z PP 600/200 z nastawnymi kielichami i rurą wznoszącą karbowaną, + pierścień odciążający betonowy + właz żeliwny prostokątny 700x700, klasy D400, h=115mm,do studzienek betonowych i tworzywowych fi600 Nr studni: p1</t>
  </si>
  <si>
    <t>- zabudowa studni z kręgów betonowych d=1200mm</t>
  </si>
  <si>
    <t>studzienka betonowa Dw1200 komora robocza /fi1000 komin, beton C35/45, kręgi o grubości g=150mm, łączone na uszczelkę, wysokość komory H=2000, płyta pokrywowa i pierścień odciążający na kręgi fi1000, posadowienie na fundamencie betonowym o wymiarach 1900x1900x600 zbrojonym siatką z prętów betonowych fi12 ze stali 18G2a.+ właz żeliwny prostokątny 700x700, klasy D400, h=115mm,do studzienek betonowych i tworzywowych fi600 Nr studni: S6.1</t>
  </si>
  <si>
    <t>Obsypka piaskowa - 30cm nad wierzch rurociągów</t>
  </si>
  <si>
    <t>RAZEM 1 U.01.02.01. Przebudowa i remont kanalizacji sanitarnej - w granicach pasa drogowego</t>
  </si>
  <si>
    <t>U.01.02.01. Przebudowa i remont kanalizacji sanitarnej - poza granicami pasa drogowego</t>
  </si>
  <si>
    <t>RAZEM 2.1 - remont przewodów z rur d=200mm metodą rękawa termoutwardzalnego</t>
  </si>
  <si>
    <t>RAZEM 2.2 - remont studni d=1000mm</t>
  </si>
  <si>
    <t>RAZEM 2 U.01.02.01. Przebudowa i remont kanalizacji sanitarnej - poza granicami pasa drogowego</t>
  </si>
  <si>
    <t>U.03.01.01. Przebudowa sieci gazowej</t>
  </si>
  <si>
    <t>U.03.01.01.</t>
  </si>
  <si>
    <t>RAZEM 1.2 - roboty ziemne - wykopy</t>
  </si>
  <si>
    <t>- umocnienie pionowych ścian wykopów</t>
  </si>
  <si>
    <t>RAZEM 1.3 - umocnienie pionowych ścian wykopów</t>
  </si>
  <si>
    <t>- podsypka piaskowa grubości 10 cm</t>
  </si>
  <si>
    <t>Podsypka piaskowa gr. 10 cm</t>
  </si>
  <si>
    <t>RAZEM 1.4 - podsypka piaskowa grubości 10 cm</t>
  </si>
  <si>
    <t>- montaż rurociągów z rur PE100 RC SDR11 PN16 dwuwarstwowych 125x7,5mm</t>
  </si>
  <si>
    <t>KNR-W 2-19 0301-10</t>
  </si>
  <si>
    <t>Montaż rurociagów z rur PE100 RC SDR17,6 PN10 dwuwarstwowych 125x7,5</t>
  </si>
  <si>
    <t>KNNR 4 1012-02_x000D_
analogia</t>
  </si>
  <si>
    <t>Złącze PE/STAL DN 125/100</t>
  </si>
  <si>
    <t>Kolano wtryskowe PE100 SDR17,6 125/45st.</t>
  </si>
  <si>
    <t>Kolano hamburskie DN100 125/90st.</t>
  </si>
  <si>
    <t>RAZEM 1.5 - montaż rurociągów z rur PE100 RC SDR11 PN16 dwuwarstwowych 125x7,5mm</t>
  </si>
  <si>
    <t>- próba szczelności sieci gazowej</t>
  </si>
  <si>
    <t>KNR-W 2-19 0211-02</t>
  </si>
  <si>
    <t xml:space="preserve">U.03.01.01 </t>
  </si>
  <si>
    <t>Próba szczelności gazociągów o śr. nominalnej 150 mm na ciśnienie do 0.6 MPa</t>
  </si>
  <si>
    <t>RAZEM 1.6 - próba szczelności sieci gazowej</t>
  </si>
  <si>
    <t>- obsypka piaskowa - 30cm nad wierzch rurociągu</t>
  </si>
  <si>
    <t>Obsypka piaskowa - 30cm nad wierzch rurocuiągu</t>
  </si>
  <si>
    <t>RAZEM 1.7 - obsypka piaskowa - 30cm nad wierzch rurociągu</t>
  </si>
  <si>
    <t>- oznakowanie przebiegu trasy gazociagu taśma ostrzegawczą</t>
  </si>
  <si>
    <t>KNR 2-19 0219-01</t>
  </si>
  <si>
    <t>taśma sygnalizacyjna koloru żółtego</t>
  </si>
  <si>
    <t>RAZEM 1.8 - oznakowanie przebiegu trasy gazociagu taśma ostrzegawczą</t>
  </si>
  <si>
    <t>KNR 2-01 0230-01</t>
  </si>
  <si>
    <t>Zasypywanie wykopów piaskiem dostarczonym,  spycharkami z przemieszczeniem gruntu na odległość do 10 m w gruncie kat. I-III</t>
  </si>
  <si>
    <t>RAZEM 1.9 - zasypanie wykopów z zagęszczeniem i odwozem nadmiaru gruntu na odległość 20 km</t>
  </si>
  <si>
    <t>- regulacja wysokościowa istniejących skrzynek gazowych</t>
  </si>
  <si>
    <t>Regulacja pionowa studzienek dla zaworów i gazowych</t>
  </si>
  <si>
    <t>KNR-W 2-18 0529-05_x000D_
analogia</t>
  </si>
  <si>
    <t>Wymiana skrzynek ulicznych gazowych wraz z obudową</t>
  </si>
  <si>
    <t>RAZEM 1.10 - regulacja wysokościowa istniejących skrzynek gazowych</t>
  </si>
  <si>
    <t>RAZEM 1 U.03.01.01. Przebudowa sieci gazowej</t>
  </si>
  <si>
    <t>U.02.01.01. Przebudowa sieci wodociągowej</t>
  </si>
  <si>
    <t>U.02.01.01.</t>
  </si>
  <si>
    <t xml:space="preserve">U.02.01.01 </t>
  </si>
  <si>
    <t>RAZEM 1.3 - umocnienie pionowych ścian wykopów liniowych</t>
  </si>
  <si>
    <t>- demontaż istniejącego wodociągu</t>
  </si>
  <si>
    <t>KNR 4-05I 0121-04</t>
  </si>
  <si>
    <t>Demontaż rurociągu</t>
  </si>
  <si>
    <t>KNR 4-05I 0217-01</t>
  </si>
  <si>
    <t>KNR 4-05I 0221-01</t>
  </si>
  <si>
    <t>KNR 4-05I 0227-01</t>
  </si>
  <si>
    <t>RAZEM 1.4 - demontaż istniejącego wodociągu</t>
  </si>
  <si>
    <t>KNR-W 2-18 0511-01</t>
  </si>
  <si>
    <t>Podłoża pod kanały i obiekty z materiałów sypkich gr. 10 cm</t>
  </si>
  <si>
    <t>RAZEM 1.5 - podsypka piaskowa grubości 10 cm</t>
  </si>
  <si>
    <t>KNNR 4 1009-07</t>
  </si>
  <si>
    <t>KNNR 4 1010-07</t>
  </si>
  <si>
    <t>Sieci wodociągowe - połączenie rur polietylenowych ciśnieniowych PE, PEHD metodą zgrzewania czołowego o śr. zewn. 160 mm</t>
  </si>
  <si>
    <t>KNNR 4 1702-03</t>
  </si>
  <si>
    <t>Opaska do nawiercania do rur PE 160 z gwintem wewnętrznym 2"</t>
  </si>
  <si>
    <t>Trójnik żeliwny kołnierzowy DN150</t>
  </si>
  <si>
    <t>Trójnik redukcyjny PE100 SDR17 160/90 wtryskowy</t>
  </si>
  <si>
    <t>KNNR 4 1014-04</t>
  </si>
  <si>
    <t>Czwórnik żeliwny kołnierzowy DN150</t>
  </si>
  <si>
    <t>Zwężka żeliwna dwukołnierzowa Dn150/100</t>
  </si>
  <si>
    <t>KNNR 4 1012-03</t>
  </si>
  <si>
    <t>Tuleja PE100 SDR17 DN160/150</t>
  </si>
  <si>
    <t>Łącznik rurowy do rur stalowych DN150 (półkompensator)</t>
  </si>
  <si>
    <t>KNNR 4 1011-07</t>
  </si>
  <si>
    <t>Mufy elektroporowe PE100 SDR11 DN160</t>
  </si>
  <si>
    <t>KNNR 4 1009-04</t>
  </si>
  <si>
    <t>KNNR 4 1010-04</t>
  </si>
  <si>
    <t>Sieci wodociągowe - połączenie rur polietylenowych ciśnieniowych PE, PEHD metodą zgrzewania czołowego o śr. zewn. 110 mm</t>
  </si>
  <si>
    <t>KNNR 4 1012-02</t>
  </si>
  <si>
    <t>tuleja PE100 SDR17 DN110/100</t>
  </si>
  <si>
    <t>KNNR 4 1011-04</t>
  </si>
  <si>
    <t>mufy elektrooporowe PE100 SDR11 DN110  (na połączeniu z istn. Odgałęzieniami DN110)</t>
  </si>
  <si>
    <t>KNNR 4 1009-03</t>
  </si>
  <si>
    <t>KNNR 4 1010-03</t>
  </si>
  <si>
    <t>Sieci wodociągowe - połączenie rur polietylenowych ciśnieniowych PE, PEHD metodą zgrzewania czołowego o śr. zewn. 90 mm</t>
  </si>
  <si>
    <t>Trójnik równoprzelotowy PE100 SDR17 90  wtryskowy</t>
  </si>
  <si>
    <t>Trójnik redukcyjny PE100 SDR17 90/63 wtryskowy</t>
  </si>
  <si>
    <t>KNNR 4 1012-01</t>
  </si>
  <si>
    <t>tuleja PE100 SDR17 DN90/80</t>
  </si>
  <si>
    <t>redukcje elektrooporowe PE100 SDR11 DN90/63  (na połączeniu z istn. przyłączami)</t>
  </si>
  <si>
    <t>KNNR 4 1009-01</t>
  </si>
  <si>
    <t>KNNR 4 1011-01</t>
  </si>
  <si>
    <t>Mufy elektrooporowe PE100 SDR11 DN63 lub adeptery PE/stal na połączeniu z istn. przyłączami</t>
  </si>
  <si>
    <t>- zabudowa zasuwy odcinającej DN150, miękkouszcelnionej, kołnierzowej, krótkiej, z żeliwa sferoidalnego</t>
  </si>
  <si>
    <t>KNNR 4 1112-03</t>
  </si>
  <si>
    <t>zasuwa odcinająca miękkouszczelniona, kołnierzowa, krótka z żeliwa sferoidalnego DN150 z obudową teleskopową i skrzynką żeliwną</t>
  </si>
  <si>
    <t>- zabudowa zasuwy odcinającej DN100, miękkouszcelnionej, kołnierzowej, krótkiej, z żeliwa sferoidalnego</t>
  </si>
  <si>
    <t>KNNR 4 1112-02</t>
  </si>
  <si>
    <t>zasuwa odcinająca miękkouszczelniona, kołnierzowa, krótka z żeliwa sferoidalnego DN100 z obudową teleskopową i skrzynką żeliwną</t>
  </si>
  <si>
    <t>- zabudowa zasuwy odcinającej DN80, miękkouszcelnionej, kołnierzowej, krótkiej, z żeliwa sferoidalnego</t>
  </si>
  <si>
    <t>zasuwa odcinająca miękkouszczelniona, kołnierzowa, krótka z żeliwa sferoidalnego DN80 z obudową teleskopową i skrzynką żeliwną</t>
  </si>
  <si>
    <t>- zabudowa zasuwy do przyłączy domowych do rur PE d=63mm</t>
  </si>
  <si>
    <t>KNNR 4 1113-01_x000D_
analogia</t>
  </si>
  <si>
    <t>zasuwa do przyłączy domowych do rur PE fi63 z gwintem  zewnętrznym 2” ze złączem ISO do rur PE, korpus i pokrywa z żeliwa sferoidalnego, przyłącze śrubowe do obudowy  z obudową teleskopową z PE do zasuw domowych DN3/4-2” Rd 800-1200 ze skrzynką żeliwną</t>
  </si>
  <si>
    <t>zasuwa do przyłączy domowych do rur PE fi63 z obustronnym złączem ISO do rur PE, korpus i pokrywa z żeliwa sferoidalnego, przyłącze śrubowe do obudowy  z obudową teleskopową z PE do zasuw domowych DN3/4-2” Rd 800-1200, ze skrzynką żeliwną</t>
  </si>
  <si>
    <t>RAZEM 1.14 - zabudowa zasuwy do przyłączy domowych do rur PE d=63mm</t>
  </si>
  <si>
    <t>- hydrant podziemny DN80</t>
  </si>
  <si>
    <t>KNNR 4 1119-01</t>
  </si>
  <si>
    <t>hydrant podziemny,  DN80, typ RD1500, kolumna hydrantu monolityczna z żeliwa sfer. kolano z żeliwa sfer. DN80 90st, dwukołnierzowe ze stopką – 1szt., prostka z żeliwa sfer. kołnierzowa L=1000mm – 1szt., skrzynka uliczna do zasuw żeliwna, obudowa teleskopowa do zasuw, skrzynka uliczna do hydrantów podziemnych, warstwa rozsączająca ze żwiru</t>
  </si>
  <si>
    <t>Studnia wodomierzowa SW3</t>
  </si>
  <si>
    <t>Kompletna studnia wodomierzowa SW3 Dw1200 betonowa z kompletnym zestawem wodomierzowym DN25 (wodomierz dostacza MWPIK Rzeszów) do zaworu antyskażeniowego bez armatury do instalacji nawadniającej (odrębny przedmiar), przejściami szczelnymi WGC DN40-3szt, fabrycznie wmontowanymi stopniami złazowymi, włazem żeliwnym prostokątnym 700x700, klasy D400, h=115mm, syfonem, wylewką betonową pod dnem studni</t>
  </si>
  <si>
    <t>Kanały z rur PVC SN8 łączonych na wcisk o śr. zewn. 200 mm do wykopu - odwodnienie studni wodomierzowej</t>
  </si>
  <si>
    <t>- próba szczelności sieci wodociągowej</t>
  </si>
  <si>
    <t>KNR-W 2-18 0704-02</t>
  </si>
  <si>
    <t>Próba wodna szczelności sieci wodociągowych z rur typu HOBAS, PVC, PE, PEHD o śr.nominalnej 160 mm</t>
  </si>
  <si>
    <t>200m -1 prób.</t>
  </si>
  <si>
    <t>KNR-W 2-18 9909c-03</t>
  </si>
  <si>
    <t>Nakłady za każde 10 m różnicy długości (od 200 lub 500 m) przy próbach szczelności przewodów PVC, PE, PEHD i typu HOBAS o śr. 150 mm</t>
  </si>
  <si>
    <t>10m różn.</t>
  </si>
  <si>
    <t>KNR-W 2-18 0704-01</t>
  </si>
  <si>
    <t>Próba wodna szczelności sieci wodociągowych z rur typu HOBAS, PVC, PE, PEHD o śr.nominalnej 90-110 mm</t>
  </si>
  <si>
    <t>KNR-W 2-18 9909c-01</t>
  </si>
  <si>
    <t>Nakłady za każde 10 m różnicy długości (od 200 lub 500 m) przy próbach szczelności przewodów PVC, PE, PEHD i typu HOBAS o śr. 50-65 mm</t>
  </si>
  <si>
    <t>KNR-W 2-18 9909c-02</t>
  </si>
  <si>
    <t>Nakłady za każde 10 m różnicy długości (od 200 lub 500 m) przy próbach szczelności przewodów PVC, PE, PEHD i typu HOBAS o śr. 80-100 mm</t>
  </si>
  <si>
    <t>- płukanie i dezynfekcja sieci wodociągowej</t>
  </si>
  <si>
    <t>KNR-W 2-18 0707-01</t>
  </si>
  <si>
    <t>Dezynfekcja rurociągów sieci wodociągowych o śr.nominalnej do 150 mm</t>
  </si>
  <si>
    <t>odc.200m</t>
  </si>
  <si>
    <t>KNR-W 2-18 0708-01</t>
  </si>
  <si>
    <t>Jednokrotne płukanie sieci wodociągowej o śr. nominalnej do 150 mm</t>
  </si>
  <si>
    <t>KNR-W 2-18 9910-01</t>
  </si>
  <si>
    <t>Nakłady za każde 10 m różnicy długości (od 200 lub 500 m) przy dezynfekcji i płukaniu przewodów z rur o śr. 50-65</t>
  </si>
  <si>
    <t>Nakłady za każde 10 m różnicy długości (od 200 lub 500 m) przy dezynfekcji i płukaniu przewodów z rur o śr. 80-100</t>
  </si>
  <si>
    <t>KNR-W 2-18 9910-02</t>
  </si>
  <si>
    <t>Nakłady za każde 10 m różnicy długości (od 200 lub 500 m) przy dezynfekcji i płukaniu przewodów z rur o śr. 150</t>
  </si>
  <si>
    <t>- oznakowanie wodociągu taśmą ostrzegawczą</t>
  </si>
  <si>
    <t>taśma sygnalizacyjna koloru niebieskiego z wkładką metalową</t>
  </si>
  <si>
    <t>RAZEM 1 U.02.01.01. Przebudowa sieci wodociągowej</t>
  </si>
  <si>
    <t>Zabezpieczenie sieci teletechnicznej</t>
  </si>
  <si>
    <t>Sieć wodociągowa</t>
  </si>
  <si>
    <t>Sieć gazowa</t>
  </si>
  <si>
    <t>Kanalizacja sanitarna</t>
  </si>
  <si>
    <t>Kanalizacja deszczowa</t>
  </si>
  <si>
    <t>Nawadniania drzew</t>
  </si>
  <si>
    <t>Monitoring</t>
  </si>
  <si>
    <t>Kanał technologiczny</t>
  </si>
  <si>
    <t>Elektroenergetyka</t>
  </si>
  <si>
    <t>Branża drogowa</t>
  </si>
  <si>
    <t>Mała architektura</t>
  </si>
  <si>
    <t xml:space="preserve">KNR 5-01 
0403/03 </t>
  </si>
  <si>
    <t xml:space="preserve">U-01.03.04 </t>
  </si>
  <si>
    <t xml:space="preserve">Budowa studni kablowych prefabrykowanych SKR-2 z pokrywą typu ciężkiego wraz z  
zabezpieczeniem przed dostępem osób trzecich z wykonaniu specjalnym odwzorowującym  projektowaną nawierzchnię ul Grunwaldzkiej, grunt kat.IV </t>
  </si>
  <si>
    <t xml:space="preserve">studnia </t>
  </si>
  <si>
    <t xml:space="preserve">Budowa studni kablowych prefabrykowanych SKR-1 z pokrywą typu ciężkiego wraz z  
zabezpieczeniem przed dostępem osób trzecich z wykonaniu specjalnym odwzorowującym  projektowaną nawierzchnię ul Grunwaldzkiej, grunt kat.IV </t>
  </si>
  <si>
    <t xml:space="preserve">KNR 5-01 
0107/04 </t>
  </si>
  <si>
    <t xml:space="preserve">Budowa kanalizacji kablowej z rur PCW w gr.kat.IV, 1 warstw.w ciągu kan., 4 rur.w warstwie, 4  
otw.w ciągu kan. z przykryciem folią ostrzegawczo lokalizacyjną bezpośrednio na rurociągu </t>
  </si>
  <si>
    <t xml:space="preserve">m </t>
  </si>
  <si>
    <t xml:space="preserve">KNR 5-01 
0107/01 </t>
  </si>
  <si>
    <t xml:space="preserve">Budowa kanalizacji kablowej z rur PCW w gr.kat.IV, 1 warstw.w ciągu kan., 1 rur.w warstwie, 1  
otw.w ciągu kan. z przykryciem folią ostrzegawczo lokalizacyjną bezpośrednio na rurociągu </t>
  </si>
  <si>
    <t xml:space="preserve">KNNR 5 
0707.1/01 </t>
  </si>
  <si>
    <t xml:space="preserve">U.01.03.04 </t>
  </si>
  <si>
    <t xml:space="preserve">KNNR 5 
0705/01 </t>
  </si>
  <si>
    <t xml:space="preserve">Ułożenie rur osłonowych 160mm (zabezpieczenie przejść kanalizacji pod drogami) </t>
  </si>
  <si>
    <t xml:space="preserve">KNNR 5 
0706/02 </t>
  </si>
  <si>
    <t xml:space="preserve">KNNR 5 
0702/03 </t>
  </si>
  <si>
    <t xml:space="preserve">Zasypywanie rowów ręcznie piaskiem </t>
  </si>
  <si>
    <t xml:space="preserve">m3 </t>
  </si>
  <si>
    <t xml:space="preserve">ZKNR 39 
0201/01 </t>
  </si>
  <si>
    <t xml:space="preserve">Sprawdzenie drożności otworów kanalizacji pierwotnej, ręcznie - otworu wolnego </t>
  </si>
  <si>
    <t xml:space="preserve">KNR 4-01 
0108/03 </t>
  </si>
  <si>
    <t xml:space="preserve">Wywóz ziemi samochodami skrzyniowymi na odległość do 1 km grunt.kat. IV </t>
  </si>
  <si>
    <t xml:space="preserve">KNR 4-01 
0108/04 </t>
  </si>
  <si>
    <t xml:space="preserve">Kalkulacja 
indywidualna </t>
  </si>
  <si>
    <t xml:space="preserve">Koszt koniecznych uzgodnień, wyłączeń i nadzoru </t>
  </si>
  <si>
    <t xml:space="preserve">kpl </t>
  </si>
  <si>
    <t xml:space="preserve">Koszt obsługi geodezyjnej </t>
  </si>
  <si>
    <t xml:space="preserve">KNNR 5 
0401/03 </t>
  </si>
  <si>
    <t xml:space="preserve">U-01.03.01 </t>
  </si>
  <si>
    <t xml:space="preserve">3  Inne </t>
  </si>
  <si>
    <t xml:space="preserve">KNNR 5 
0701/03 </t>
  </si>
  <si>
    <t xml:space="preserve">U-01.03.03 </t>
  </si>
  <si>
    <t xml:space="preserve">Kopanie rowów dla kabli ręcznie w gruncie kategorii IV </t>
  </si>
  <si>
    <t xml:space="preserve">Ułożenie rur osłonowych dwudzielnych 160 </t>
  </si>
  <si>
    <t xml:space="preserve">KNNR 5 
0706/01 </t>
  </si>
  <si>
    <t xml:space="preserve">Zasypywanie rowów dla kabli ręcznie piaskiem </t>
  </si>
  <si>
    <t xml:space="preserve">KNR 5-01 
0505/06 </t>
  </si>
  <si>
    <t xml:space="preserve">ANALOGIA - Wymiana pokryw i ram na odwzorowujące projektowaną nawierzchnię ul  
Grunwaldzkiej i regulacja poziomu </t>
  </si>
  <si>
    <t xml:space="preserve">szt. </t>
  </si>
  <si>
    <t xml:space="preserve">Nr </t>
  </si>
  <si>
    <t xml:space="preserve">Podstawa </t>
  </si>
  <si>
    <t xml:space="preserve">  Nr ST </t>
  </si>
  <si>
    <t xml:space="preserve">Opis robót </t>
  </si>
  <si>
    <t xml:space="preserve">Jm </t>
  </si>
  <si>
    <t xml:space="preserve">Ilość </t>
  </si>
  <si>
    <t xml:space="preserve">KNNR 5 
1001/02 </t>
  </si>
  <si>
    <t xml:space="preserve">Montaż i stawianie słupów oświetleniowych stylowych </t>
  </si>
  <si>
    <t xml:space="preserve">KNNR 5 
1002/02 </t>
  </si>
  <si>
    <t xml:space="preserve">Montaż wysięgników rurowych jednoramiennych </t>
  </si>
  <si>
    <t xml:space="preserve">KNNR 5 
1002/03 </t>
  </si>
  <si>
    <t xml:space="preserve">Montaż wysięgników rurowych czteroramiennych </t>
  </si>
  <si>
    <t xml:space="preserve">KNNR 5 
1004/02 </t>
  </si>
  <si>
    <t xml:space="preserve">Montaż opraw oświetlenia zewnętrznego LED na wysięgniku </t>
  </si>
  <si>
    <t xml:space="preserve">KNNR 5 
1003/04 </t>
  </si>
  <si>
    <t xml:space="preserve">Montaż przewodów do opraw oświetleniowych wciąganych w słupy i wysięgniki </t>
  </si>
  <si>
    <t xml:space="preserve">Montaż przewodów do zasilania ozdób świątecznych </t>
  </si>
  <si>
    <t xml:space="preserve">KNNR 5 
0406/01 </t>
  </si>
  <si>
    <t xml:space="preserve">D.01.03.01 </t>
  </si>
  <si>
    <t xml:space="preserve">Montaż gniazda dla zasialania ozdób świątecznych </t>
  </si>
  <si>
    <t xml:space="preserve">szt </t>
  </si>
  <si>
    <t xml:space="preserve">KNNR 9 
1006/06 </t>
  </si>
  <si>
    <t xml:space="preserve">Demontaż tabliczek bezpiecznikowych słupowych </t>
  </si>
  <si>
    <t xml:space="preserve">KNNR 5 
1006/01 </t>
  </si>
  <si>
    <t xml:space="preserve">Tablica bezpiecznikowa słupowa </t>
  </si>
  <si>
    <t xml:space="preserve">KNR AL-01 
0302/03 </t>
  </si>
  <si>
    <t xml:space="preserve">Sterowniki oświetlenia ulicznego wraz z okablowaniem i wykupionym i opłaconym 10-letnim  
dostępem do systemu </t>
  </si>
  <si>
    <t xml:space="preserve">KNR AL-01 
0306/03 </t>
  </si>
  <si>
    <t xml:space="preserve">Uruchomienie systemu sterowania lampami - do 8 sterowników </t>
  </si>
  <si>
    <t xml:space="preserve">KNR AL-01 
0306/04 </t>
  </si>
  <si>
    <t xml:space="preserve">Uruchomienie systemu sterowania lampami - za każdy dodatkowy sterownik </t>
  </si>
  <si>
    <t xml:space="preserve">Ułożenie rur osłonowych 110mm </t>
  </si>
  <si>
    <t xml:space="preserve">Ułożenie rur osłonowych 50mm - do wprowadzenia kabli do fundamentów </t>
  </si>
  <si>
    <t xml:space="preserve">KNNR 5 
0713/02 </t>
  </si>
  <si>
    <t xml:space="preserve">Ręczne układanie kabli YAKXS 4x35mm2 w rurach w rowach kablowych z przykryciem folią  
kalandrowaną </t>
  </si>
  <si>
    <t xml:space="preserve">KNR 5-08 
0608/07 </t>
  </si>
  <si>
    <t xml:space="preserve">Układanie bednarki w rowach kablowych - bednarka do 120mm2 </t>
  </si>
  <si>
    <t xml:space="preserve">KNNR 5 
0726/02 </t>
  </si>
  <si>
    <t xml:space="preserve">Obróbka na sucho kabli na napięcie do 1kV o izolacji i powłoce z tworzyw sztucznych -  
zarobienie końca kabla 1-żyłowego o przekroju do 50mm2 </t>
  </si>
  <si>
    <t xml:space="preserve">KNNR 5 
1302/03 </t>
  </si>
  <si>
    <t xml:space="preserve">Badanie linii kablowej niskiego napięcia - dla kabla 4 żyłowego </t>
  </si>
  <si>
    <t xml:space="preserve">odcinek </t>
  </si>
  <si>
    <t xml:space="preserve">KNNR 5 
1301/01 </t>
  </si>
  <si>
    <t xml:space="preserve">Sprawdzenie i pomiar obwodu elektrycznego niskiego napięcia 1-fazowego </t>
  </si>
  <si>
    <t xml:space="preserve">pomiar </t>
  </si>
  <si>
    <t xml:space="preserve">KNNR 9 
0101/08 </t>
  </si>
  <si>
    <t xml:space="preserve">Demontaż szafy oświetlenia ulicznego SOU-3 </t>
  </si>
  <si>
    <t xml:space="preserve">kpl. </t>
  </si>
  <si>
    <t xml:space="preserve">KNNR 9 
0801/08 </t>
  </si>
  <si>
    <t xml:space="preserve">Demontaż kabli wielożyłowych o masie do 2.0 kg/m układanych w gruncie kat. III-IV </t>
  </si>
  <si>
    <t xml:space="preserve">KNNR 9 
1005/03 </t>
  </si>
  <si>
    <t xml:space="preserve">Demontaż opraw oświetlenia zewnętrznego na trzpieniu słupa lub wysięgniku </t>
  </si>
  <si>
    <t xml:space="preserve">26a </t>
  </si>
  <si>
    <t xml:space="preserve">KNNR 9 
1001/08 </t>
  </si>
  <si>
    <t xml:space="preserve">Demontaż słupów oświetleniowych o masie 100-300 kg </t>
  </si>
  <si>
    <t xml:space="preserve">Ułożenie rur osłonowych 110mm dwudzielnych </t>
  </si>
  <si>
    <t xml:space="preserve">Ułożenie rur osłonowych 160mm dwudzielnych niebieskich </t>
  </si>
  <si>
    <t xml:space="preserve">Ułożenie rur osłonowych 160mm dwudzielnych czerwonych </t>
  </si>
  <si>
    <t xml:space="preserve">Zasypywanie rowów dla kabli ręcznie </t>
  </si>
  <si>
    <t xml:space="preserve">KNNR 9 
0806/03 </t>
  </si>
  <si>
    <t xml:space="preserve">Mufy dla kabli YAKXS4x35 </t>
  </si>
  <si>
    <t xml:space="preserve">  Nasypanie warstwy piasku na dnie rowu kablowego o szerokości do 0,4m  </t>
  </si>
  <si>
    <t xml:space="preserve">Wywóz ziemi samochodami skrzyniowymi - za każdy nast. 1 km  </t>
  </si>
  <si>
    <r>
      <t xml:space="preserve">  </t>
    </r>
    <r>
      <rPr>
        <sz val="8"/>
        <color rgb="FF000000"/>
        <rFont val="Times New Roman"/>
        <family val="1"/>
        <charset val="238"/>
      </rPr>
      <t xml:space="preserve">Nasypanie warstwy piasku na dnie rowu kablowego o szerokości do 0,6m (dwie warstwy) </t>
    </r>
  </si>
  <si>
    <t xml:space="preserve">Wywóz ziemi samochodami skrzyniowymi - za każdy nast. 1 km </t>
  </si>
  <si>
    <t xml:space="preserve">  Nasypanie warstwy piasku na dnie rowu kablowego o szerokości do 0,6m (dwie warstwy)  </t>
  </si>
  <si>
    <t xml:space="preserve">Nasypanie warstwy piasku na dnie rowu kablowego o szerokości do 0,4m  </t>
  </si>
  <si>
    <t xml:space="preserve">Wymiana szafy oświetlenia ulicznego SOU-3 kompletnej - bez dostawy szafy </t>
  </si>
  <si>
    <t>Oświetlenie uliczne i zabezpieczenie sieci energetycznych PGE</t>
  </si>
  <si>
    <t xml:space="preserve">Oświetlenie uliczne własność MZD </t>
  </si>
  <si>
    <t xml:space="preserve">Wywóz ziemi samochodami skrzyniowymi - za każdy nast. 1 km   </t>
  </si>
  <si>
    <t>Dokumentacja powykonawcza ze wszystkimi wymaganymi protokołami badań i pomiarów, odbioru gestorów sieci, itp.</t>
  </si>
  <si>
    <t xml:space="preserve">Wykonanie wykopów pod słupki wraz z warstwą drenażową 275 mm żwiru 
</t>
  </si>
  <si>
    <t>Rozbudowa szafy oświetelnia ulicznego o podstawy bezpiecznikowe</t>
  </si>
  <si>
    <t>Wykonanie okablowania semaforów</t>
  </si>
  <si>
    <t>Wykonanie pętli indukcyjnych</t>
  </si>
  <si>
    <t xml:space="preserve">Ułożenie kanalizacji kablowej z rur fi 110 </t>
  </si>
  <si>
    <r>
      <t xml:space="preserve">Budowa studni kablowych prefabrykowanych SK-1 z pokrywą typu ciężkiego wraz z  
</t>
    </r>
    <r>
      <rPr>
        <sz val="8"/>
        <color rgb="FF000000"/>
        <rFont val="Times New Roman"/>
        <family val="1"/>
        <charset val="238"/>
      </rPr>
      <t xml:space="preserve">zabezpieczeniem przed dostępem osób trzecich z wykonaniu specjalnym odwzorowującym  </t>
    </r>
    <r>
      <rPr>
        <sz val="8"/>
        <color rgb="FF000000"/>
        <rFont val="Times New Roman"/>
        <family val="1"/>
        <charset val="238"/>
      </rPr>
      <t xml:space="preserve">projektowaną nawierzchnię ul Grunwaldzkiej, grunt kat.IV </t>
    </r>
  </si>
  <si>
    <t>Montaż semaforów wraz z słupkami i fundamentem pod słupek</t>
  </si>
  <si>
    <t>Montaż szafy zasilająco sterującej automatycznych słupków wysuwnych parkingowych wraz z wyposażeniem oraz przyłączem do szafy</t>
  </si>
  <si>
    <t>Montaż automatycznych słupków wysuwnych parkingowych wraz z skrzynią fundamentu pod mechanizm słupka</t>
  </si>
  <si>
    <t>Wykonanie okablowania automatycznych słupków wysuwnych parkingowych</t>
  </si>
  <si>
    <t xml:space="preserve">Budowa studni kablowych prefabrykowanych SK-1 z pokrywą typu ciężkiego wraz z  zabezpieczeniem przed dostępem osób trzecich z wykonaniu specjalnym odwzorowującym  projektowaną nawierzchnię ul Grunwaldzkiej, grunt kat.IV </t>
  </si>
  <si>
    <t>KNR 2-31 0805-05_x000D_
analogia</t>
  </si>
  <si>
    <t>Mechaniczne rozebranie nawierzchni z kostki betonowej o wysokości 8 cm na podsypce cementowo-piaskowej</t>
  </si>
  <si>
    <t>KNR 2-31 0805-05</t>
  </si>
  <si>
    <t>Mechaniczne rozebranie nawierzchni z kostki betonowej  o wysokości 8 cm na podsypce cementowo-piaskowej</t>
  </si>
  <si>
    <t>Ręczne rozebranie nawierzchni z kostki porfirowej na podsypce cementowo-piaskowej z wypełnieniem spoin zaprawą cementową</t>
  </si>
  <si>
    <t>KNR 2-31 0803-03</t>
  </si>
  <si>
    <t>Mechaniczne rozebranie nawierzchni z mieszanek mineralno-bitumicznych - rozbiórka warstwy ścieralnej o grubości 5cm</t>
  </si>
  <si>
    <t>Mechaniczne rozebranie nawierzchni z mieszanek mineralno-bitumicznych - rozbiórka warstwy wiążącej o grubości 8cm</t>
  </si>
  <si>
    <t>KNR 2-31 0801-07</t>
  </si>
  <si>
    <t>Mechaniczne rozebranie podbudowy z mas mineralno-bitumicznych - rozbiórka podbudowy o grubości 10cm</t>
  </si>
  <si>
    <t>Mechaniczne rozebranie podbudowy z kruszywa kamiennego o grubości 46 cm</t>
  </si>
  <si>
    <t>Mechaniczne rozebranie nawierzchni z mieszanek mineralno-bitumicznych - rozbiórka warswy ścieralnej o grubości całkowitej 5cm</t>
  </si>
  <si>
    <t>Mechaniczne rozebranie nawierzchni z mieszanek mineralno-bitumicznych - rozbiórka warstwy wiążącej o grubości całkowitej 8 cm</t>
  </si>
  <si>
    <t>Mechaniczne rozebranie podbudowy z mas mineralno-bitumicznych-  rozbiórka podbudowy zasadczniej o grubości całkowitej 10 cm</t>
  </si>
  <si>
    <t>Mechaniczne rozebranie podbudowy z kruszywa kamiennego o grubości 40 cm wraz z georusztem</t>
  </si>
  <si>
    <t>Włazy kanałowe żeliwne okrągłe typu ciężkiego - regulacja wysokości pod właz (wymiana włazów na nowe z logo MPWIK w przedmiarze dla kanalizacji sanitarnej)</t>
  </si>
  <si>
    <t>Włazy kanałowe żeliwne okrągłe typu ciężkiego - wymiana włazu na nowy 700x700 wykonywany na zamówienie z logo MPWIK</t>
  </si>
  <si>
    <t>Wymiana pokryw studni 500x500 z materiału nawierzchni projektowanej na chonidkach (płyty kamiene) z pełnym osprzętem</t>
  </si>
  <si>
    <t>Wymiana pokryw studni 600x1000 z materiału nawierzchni projektowanej na chonidkach (płyty kamiene) z pełnym osprzętem</t>
  </si>
  <si>
    <t>Nawierzchnia z kostki kamiennej rzędowej o wysokości 16 cm na podsypce cementowo-piaskowej z wypełnieniem spoin zaprawa cementową w kolorze kostki</t>
  </si>
  <si>
    <t>Nawierzchnia z kostki porfirowej pochodzącej z rozbiórki ułożonej na podsypce cementowo-piaskowej gr. 6 cm z wypełnieniem spoin zaprawą cementową w kolorze kostki</t>
  </si>
  <si>
    <t>D.11.00.00. NAWIERZCHNIE DO ODTWORZENIA</t>
  </si>
  <si>
    <t>D.11.01.01, D11.02.01, D11.03.01. Nawierzchnia bitumiczna ulicy Sobieskiego</t>
  </si>
  <si>
    <t>KNR 2-31 0114-01</t>
  </si>
  <si>
    <t>Podbudowa z kruszywa naturalnego o grubości łącznej po zagęszczeniu 20 cm</t>
  </si>
  <si>
    <t>KNR 2-31 0110-01</t>
  </si>
  <si>
    <t>KNR 2-31 0310-01</t>
  </si>
  <si>
    <t>KNR 2-31 0310-05</t>
  </si>
  <si>
    <t>RAZEM 4.1 D.11.01.01, D11.02.01, D11.03.01. Nawierzchnia bitumiczna ulicy Sobieskiego</t>
  </si>
  <si>
    <t>D07.01.01 oznakowanie poziome cienkowarstwowe - linie na skrzyzowaniach i przejściach</t>
  </si>
  <si>
    <t>RAZEM 4.2 D07.01.01 oznakowanie poziome cienkowarstwowe - linie na skrzyzowaniach i przejściach</t>
  </si>
  <si>
    <t>D02.02.02, D05.01.01, D05.02.01, D04.01.01, D08.01.02 odtworzenie nawierzchni ulicy Kościuszki z płyt kamiennych 30x60x10 klasy T2 na podsypce cementowo-piaskowej gr 4 cm  z wypełnieniem spoin zaprawą cementową</t>
  </si>
  <si>
    <t>Podbudowa z kruszywa łamanego - warstwa o grubości łącznej po zagęszczeniu 20 cm</t>
  </si>
  <si>
    <t>RAZEM 4.3 D02.02.02, D05.01.01, D05.02.01, D04.01.01, D08.01.02 odtworzenie nawierzchni ulicy Kościuszki z płyt kamiennych 30x60x10 klasy T2 na podsypce cementowo-piaskowej gr 4 cm  z wypełnieniem spoin zaprawą cementową</t>
  </si>
  <si>
    <t>RAZEM 4 D.11.00.00. NAWIERZCHNIE DO ODTWORZENIA</t>
  </si>
  <si>
    <t>Ława pod krawężniki betonowa zwykła z betonu C16/20 - wymiar ławy 25cm x 15cm</t>
  </si>
  <si>
    <t>mb</t>
  </si>
  <si>
    <t>Ława pod krawężniki łukowe betonowa C16/20 z oporem  - pole przekroju ławy 25cmx15cm</t>
  </si>
  <si>
    <t>Krawężniki kamienne na łukach o promieniu 1,50m - 15x30 cm na podsypce cementowo-piaskowej gr. 5 cm (krawężniki zamówione na zadany promień łuku)</t>
  </si>
  <si>
    <t>Krawężniki kamienne na łukach o promieniu 2,50m - 15x30 cm na podsypce cementowo-piaskowej gr. 5 cm (krawężniki zamówione na zadany promień łuku)</t>
  </si>
  <si>
    <t>Krawężniki kamienne na łukach o promieniu 3,00m - 15x30 cm na podsypce cementowo-piaskowej gr. 5 cm (krawężniki zamówione na zadany promień łuku)</t>
  </si>
  <si>
    <t>Krawężniki kamienne na łukach o promieniu 3,50m - 15x30 cm na podsypce cementowo-piaskowej gr. 5 cm (krawężniki zamówione na zadany promień łuku)</t>
  </si>
  <si>
    <t>Ława pod krawężniki proste betonowa C16/20 z oporem  - pole przekroju ławy 0,33m2</t>
  </si>
  <si>
    <t>Ława pod krawężniki łukowe betonowa C16/20 z oporem  - pole przekroju ławy 0,33m2</t>
  </si>
  <si>
    <t>Ława pod krawężniki betonowa C16/20 z oporem  pole przekroju ławy 0,13m2</t>
  </si>
  <si>
    <t>Właz żeliwny prostokątny 700x700, klasy D400, h=115mm, z herbem Miasta Rzeszowa, do studzienek betonowych i tworzywowych d=600 (ze względu na ozdobny wzór, wykonywany jest na zamówienie)</t>
  </si>
  <si>
    <t>studzienka tworzywowa fi600 z PP z nastawnymi kielichami i rurą wznoszącą karbowaną + pierścień odciążający betonowy + Właz żeliwny prostokątny 700x700, klasy D400, h=115mm, z herbem Miasta Rzeszowa, do studzienek betonowych i tworzywowych d=600 (ze względu na ozdobny wzór, wykonywany jest na zamówienie)</t>
  </si>
  <si>
    <t>studzienka tworzywowa fi425 z PP z nastawnymi kielichami i rurą wznoszącą karbowaną + właz żeliwny prostokątny 450x450 z herbem Miasta Rzeszowa (wykonywany na zamówienie), klasy D400, przystosowany do teleskopu</t>
  </si>
  <si>
    <t>studzienka betonowa Dw1000 beton C35/45, kręgi o grubości g=135mm łączone na uszczelkę, z fabrycznie wykonaną kinetą i wmontowanymi przejściami szczelnymi do rur PVC, pierścień odciążający, płyta pokrywowa h=150mm. + Właz żeliwny prostokątny 700x700, klasy D400, h=115mm, z herbem Miasta Rzeszowa, do studzienek betonowych i tworzywowych d=600 (ze względu na ozdobny wzór, wykonywany jest na zamówienie)</t>
  </si>
  <si>
    <t>studzienka betonowa Dw1200 beton C35/45, kręgi o grubości g=135mm łączone na uszczelkę, z fabrycznie wykonaną kinetą i wmontowanymi przejściami szczelnymi do rur PVC, pierścień odciążający, płyta pokrywowa h=150mm. + Właz żeliwny prostokątny 700x700, klasy D400, h=115mm, z herbem Miasta Rzeszowa, do studzienek betonowych i tworzywowych d=600 (ze względu na ozdobny wzór, wykonywany jest na zamówienie)</t>
  </si>
  <si>
    <t>studzienka z rury wznoszącej PP DN1200 karbowanej SN4, z przejściem szczelnym do rur PVC, pierścień odciążający, płyta pokrywowa h=150mm. + Właz żeliwny prostokątny 700x700, klasy D400, h=115mm, z herbem Miasta Rzeszowa, do studzienek betonowych i tworzywowych d=600 (ze względu na ozdobny wzór, wykonywany jest na zamówienie)</t>
  </si>
  <si>
    <t>- zabudowa studzienki deszczowej z wpustem ulicznym D500 beton C35/45 z osadnikiem h=0,95m, łączenia elementów na felc; ruszt żeliwny wklęsły 500x300cm, uchylny, przykręcany, bezkołnierzowy, montaż tabliczki znamionowej</t>
  </si>
  <si>
    <t>RAZEM 1.16 - zabudowa studzienki deszczowej z wpustem ulicznym D500 beton C35/45 z osadnikiem h=0,95m, łączenia elementów na felc; ruszt żeliwny wklęsły 500x300cm, uchylny, przykręcany, bezkołnierzowy, montaż tabliczki znamionowej</t>
  </si>
  <si>
    <t>podłączenie niezinwentaryzowanych przyłączy kanalizacj sanitarnej rurą PVC-U d=200x5,9mm</t>
  </si>
  <si>
    <t>RAZEM 1.11 podłączenie niezinwentaryzowanych przyłączy kanalizacj sanitarnej rurą PVC-U d=200x5,9mm</t>
  </si>
  <si>
    <t>RAZEM 1.12 - próba szczelności kanałów d=200mm</t>
  </si>
  <si>
    <t>RAZEM 1.13 - montaz kanałów PVC-U d=500x14,6</t>
  </si>
  <si>
    <t>- próba szczelności kanałów d=500mm</t>
  </si>
  <si>
    <t>RAZEM 1.14 - próba szczelności kanałów d=500mm</t>
  </si>
  <si>
    <t>RAZEM 1.15 - zabudowa studzienki z tworzywa sztucznego d=600mm</t>
  </si>
  <si>
    <t>RAZEM 1.16 - zabudowa studni z kręgów betonowych d=1200mm</t>
  </si>
  <si>
    <t>RAZEM 1.17 - obsypka piaskowa - do spodu warstw konstrukcyjnych drogi</t>
  </si>
  <si>
    <t>RAZEM 1.18 - zasypanie wykopów z zagęszczeniem i odwozem nadmiaru gruntu na odległość 20 km</t>
  </si>
  <si>
    <t>Właz żeliwny prostokątny 700x700 z logo MPWIK, klasy D400, h=115mm,do studzienek betonowych i tworzywowych fI600 (ze względu na ozdobny wzór, wykonywany jest na zamówienie)</t>
  </si>
  <si>
    <t>Demontaż zasuwy (demontowana armatura jest własnością MPWIK)</t>
  </si>
  <si>
    <t>Demontaż zasuwy o średnicy nominalnej 80 mm z obudową (demontowana armatura jest własnością MPWIK)</t>
  </si>
  <si>
    <t>Demontaż hydrantu podziemnego o średnicy nominalnej 80 mm (demontowana armatura jest własnością MPWIK)</t>
  </si>
  <si>
    <t>- montaż rurociągów z rur PE100 RC SDR17, PN10 trójwarstwowych 160x9,5</t>
  </si>
  <si>
    <t>Rury PE100 RC SDR17 PN10 trójwarstwowe  160x9,5</t>
  </si>
  <si>
    <t>RAZEM 1.6 - montaż rurociągów z rur PE100 RC SDR17, PN10 trójwarstwowych 160x9,5</t>
  </si>
  <si>
    <t>- montaż rurociągów z rur PE100 RC SDR17 PN10 trójwarstwowych 110x6,6mm</t>
  </si>
  <si>
    <t>Rury PE100 RC SDR17 PN10 trójwarstwowe  110x6,6</t>
  </si>
  <si>
    <t>RAZEM 1.7 - montaż rurociągów z rur PE100 RC SDR17 PN10 trójwarstwowych 110x6,6mm</t>
  </si>
  <si>
    <t>- montaż rurociągów z rur PE100 RC SDR17 PN10 trójwarstwowych 90x5,4mm</t>
  </si>
  <si>
    <t>Rury PE100 RC SDR17 PN10 trójwarstwowe 90x5,4</t>
  </si>
  <si>
    <t>RAZEM 1.8 - montaż rurociągów z rur PE100 RC SDR17 PN10 trójwarstwowych 90x5,4mm</t>
  </si>
  <si>
    <t>- montaż rurociągów z rur PE100 RC SDR17 PN10 trójwarstwowych 63x3,8mm</t>
  </si>
  <si>
    <t>Rury PE100 RC SDR17 PN10 trójwarstwowe 63x3,8</t>
  </si>
  <si>
    <t>RAZEM 1.9 - montaż rurociągów z rur PE100 RC SDR17 PN10 trójwarstwowych 63x3,8mm</t>
  </si>
  <si>
    <t>podłączenie niezinwentaryzowanych przyłączy rurami PE100 RC SDR17 PN10 trójwarstwowych 63x3,8mm</t>
  </si>
  <si>
    <t>RAZEM 1.10 podłączenie niezinwentaryzowanych przyłączy rurami PE100 RC SDR17 PN10 trójwarstwowych 63x3,8mm</t>
  </si>
  <si>
    <t>RAZEM 1.11 - zabudowa zasuwy odcinającej DN150, miękkouszcelnionej, kołnierzowej, krótkiej, z żeliwa sferoidalnego</t>
  </si>
  <si>
    <t>RAZEM 1.12 - zabudowa zasuwy odcinającej DN100, miękkouszcelnionej, kołnierzowej, krótkiej, z żeliwa sferoidalnego</t>
  </si>
  <si>
    <t>RAZEM 1.13 - zabudowa zasuwy odcinającej DN80, miękkouszcelnionej, kołnierzowej, krótkiej, z żeliwa sferoidalnego</t>
  </si>
  <si>
    <t>RAZEM 1.15 - zabudowa zasuwy do przyłączy domowych do rur PE d=63mm</t>
  </si>
  <si>
    <t>RAZEM 1.16 - hydrant podziemny DN80</t>
  </si>
  <si>
    <t>RAZEM 1.17 Studnia wodomierzowa SW3</t>
  </si>
  <si>
    <t>RAZEM 1.18 - próba szczelności sieci wodociągowej</t>
  </si>
  <si>
    <t>RAZEM 1.19 - płukanie i dezynfekcja sieci wodociągowej</t>
  </si>
  <si>
    <t>RAZEM 1.20 - obsypka piaskowa - do spodu warstw konstrukcyjnych drogi</t>
  </si>
  <si>
    <t>KNR 2-19 0219-01_x000D_
analogia</t>
  </si>
  <si>
    <t>RAZEM 1.21 - oznakowanie wodociągu taśmą ostrzegawczą</t>
  </si>
  <si>
    <t>- oznakowanie zasuw wodociągowych i hydrantów tabliczkami na murach</t>
  </si>
  <si>
    <t>KNR 2-28 0315-01_x000D_
analogia</t>
  </si>
  <si>
    <t>Oznakowanie trasy rurociągu tabliczkami na murze</t>
  </si>
  <si>
    <t>RAZEM 1.22 - oznakowanie zasuw wodociągowych i hydrantów tabliczkami na murach</t>
  </si>
  <si>
    <t>1.23</t>
  </si>
  <si>
    <t>RAZEM 1.23 - zasypanie wykopów z zagęszczeniem i odwozem nadmiaru gruntu na odległość 20 km</t>
  </si>
  <si>
    <t xml:space="preserve">Układanie folii oznaczeniowej i ostrzegawczo lokalizacyjnej w połowie głębokości rowu kablowego </t>
  </si>
  <si>
    <r>
      <t xml:space="preserve">Słupki do znaków drogowych z rur stalowych o śr. 60 mm </t>
    </r>
    <r>
      <rPr>
        <sz val="11"/>
        <color rgb="FFFF0000"/>
        <rFont val="Century Gothic"/>
        <family val="2"/>
        <charset val="238"/>
      </rPr>
      <t>wraz z  gniazdem szybkiego montażu</t>
    </r>
  </si>
  <si>
    <r>
      <t>Nawierzchnia z mieszanek mineralno-bitumicznych grysowych - warstwa wiążąca asfaltowa</t>
    </r>
    <r>
      <rPr>
        <sz val="11"/>
        <color rgb="FFFF0000"/>
        <rFont val="Century Gothic"/>
        <family val="2"/>
        <charset val="238"/>
      </rPr>
      <t xml:space="preserve"> KR 4</t>
    </r>
    <r>
      <rPr>
        <sz val="11"/>
        <color theme="1"/>
        <rFont val="Century Gothic"/>
        <family val="2"/>
      </rPr>
      <t xml:space="preserve"> o grubości łącznej po zagęszczeniu 8cm</t>
    </r>
  </si>
  <si>
    <r>
      <t xml:space="preserve">Podbudowa zasadnicza z mieszanki mineralno-bitumicznej grysowej </t>
    </r>
    <r>
      <rPr>
        <sz val="11"/>
        <color rgb="FFFF0000"/>
        <rFont val="Century Gothic"/>
        <family val="2"/>
        <charset val="238"/>
      </rPr>
      <t>KR4</t>
    </r>
    <r>
      <rPr>
        <sz val="11"/>
        <color theme="1"/>
        <rFont val="Century Gothic"/>
        <family val="2"/>
      </rPr>
      <t xml:space="preserve"> o grubości łącznej po zagęszczeniu 10cm</t>
    </r>
  </si>
  <si>
    <r>
      <t xml:space="preserve">Nawierzchnia z mieszanek mineralno-bitumicznych grysowych - warstwa ścieralna asfaltowa </t>
    </r>
    <r>
      <rPr>
        <sz val="11"/>
        <color rgb="FFFF0000"/>
        <rFont val="Century Gothic"/>
        <family val="2"/>
        <charset val="238"/>
      </rPr>
      <t>KR 4</t>
    </r>
    <r>
      <rPr>
        <sz val="11"/>
        <color theme="1"/>
        <rFont val="Century Gothic"/>
        <family val="2"/>
      </rPr>
      <t xml:space="preserve"> o grubości łącznej po zagęszczeniu 5cm</t>
    </r>
  </si>
  <si>
    <t xml:space="preserve">KNR 2-31 0404-03 </t>
  </si>
  <si>
    <t>Opornik z płyt granitowych jasnoszarych płomieniowanych o wym. 30 - 150x20x60 cm wraz z ławą z oporem z betonu C 16/20 o wym. 20x40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</si>
</sst>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#,##0.00\ &quot;zł&quot;;[Red]\-#,##0.00\ &quot;zł&quot;"/>
    <numFmt numFmtId="43" formatCode="_-* #,##0.00\ _z_ł_-;\-* #,##0.00\ _z_ł_-;_-* &quot;-&quot;??\ _z_ł_-;_-@_-"/>
    <numFmt numFmtId="164" formatCode="_ * #,##0_ ;_ * \-#,##0_ ;_ * &quot;-&quot;_ ;_ @_ "/>
    <numFmt numFmtId="165" formatCode="_ * #,##0.00_ ;_ * \-#,##0.00_ ;_ * &quot;-&quot;??_ ;_ @_ "/>
    <numFmt numFmtId="166" formatCode="_-&quot;L&quot;* #,##0_-;\-&quot;L&quot;* #,##0_-;_-&quot;L&quot;* &quot;-&quot;_-;_-@_-"/>
    <numFmt numFmtId="167" formatCode="_-&quot;L&quot;* #,##0.00_-;\-&quot;L&quot;* #,##0.00_-;_-&quot;L&quot;* &quot;-&quot;??_-;_-@_-"/>
    <numFmt numFmtId="168" formatCode="&quot;$&quot;____######0_);[Red]\(&quot;$&quot;____#####0\)"/>
    <numFmt numFmtId="169" formatCode="\$____######0_);[Red]&quot;($&quot;____#####0\)"/>
    <numFmt numFmtId="170" formatCode="#&quot; &quot;??/16"/>
    <numFmt numFmtId="171" formatCode="#\ ###\ ###\ ##0.00"/>
    <numFmt numFmtId="172" formatCode="#\ ###\ ###\ ##0.000"/>
    <numFmt numFmtId="173" formatCode="#\ ###\ ###\ ##0"/>
    <numFmt numFmtId="174" formatCode="#,##0.00\ &quot;zł&quot;"/>
  </numFmts>
  <fonts count="8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sz val="11"/>
      <color rgb="FF000000"/>
      <name val="Calibri"/>
      <family val="2"/>
      <charset val="1"/>
    </font>
    <font>
      <sz val="11"/>
      <color indexed="8"/>
      <name val="Czcionka tekstu podstawowego"/>
      <family val="2"/>
      <charset val="238"/>
    </font>
    <font>
      <b/>
      <sz val="11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8"/>
      <name val="Arial"/>
      <family val="2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Times New Roman CE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Helv"/>
      <family val="2"/>
      <charset val="238"/>
    </font>
    <font>
      <sz val="10"/>
      <name val="Pl Courier New"/>
    </font>
    <font>
      <sz val="11"/>
      <color rgb="FF9C650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0"/>
      <name val="Arial"/>
      <family val="2"/>
    </font>
    <font>
      <sz val="11"/>
      <color indexed="8"/>
      <name val="Cambria"/>
      <family val="2"/>
      <charset val="238"/>
    </font>
    <font>
      <sz val="11"/>
      <color indexed="9"/>
      <name val="Cambria"/>
      <family val="2"/>
      <charset val="238"/>
    </font>
    <font>
      <sz val="11"/>
      <color indexed="62"/>
      <name val="Cambria"/>
      <family val="2"/>
      <charset val="238"/>
    </font>
    <font>
      <b/>
      <sz val="11"/>
      <color indexed="63"/>
      <name val="Cambria"/>
      <family val="2"/>
      <charset val="238"/>
    </font>
    <font>
      <sz val="11"/>
      <color indexed="17"/>
      <name val="Cambria"/>
      <family val="2"/>
      <charset val="238"/>
    </font>
    <font>
      <b/>
      <sz val="11"/>
      <color indexed="9"/>
      <name val="Cambria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mbria"/>
      <family val="2"/>
      <charset val="238"/>
    </font>
    <font>
      <sz val="11"/>
      <color indexed="19"/>
      <name val="Czcionka tekstu podstawowego"/>
      <family val="2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52"/>
      <name val="Cambria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u/>
      <sz val="10"/>
      <name val="Times New Roman"/>
      <family val="1"/>
      <charset val="238"/>
    </font>
    <font>
      <sz val="10"/>
      <name val="Arial CE"/>
    </font>
    <font>
      <sz val="11"/>
      <color indexed="20"/>
      <name val="Cambria"/>
      <family val="2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Tahoma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0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8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1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1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charset val="1"/>
    </font>
    <font>
      <sz val="10"/>
      <name val="Calibri"/>
      <family val="2"/>
      <charset val="238"/>
      <scheme val="minor"/>
    </font>
    <font>
      <sz val="11"/>
      <color rgb="FFFF0000"/>
      <name val="Century Gothic"/>
      <family val="2"/>
      <charset val="238"/>
    </font>
    <font>
      <sz val="11"/>
      <color rgb="FFFF0000"/>
      <name val="Century Gothic"/>
      <family val="2"/>
    </font>
  </fonts>
  <fills count="6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4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4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55"/>
      </patternFill>
    </fill>
    <fill>
      <patternFill patternType="solid">
        <fgColor indexed="9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323">
    <xf numFmtId="0" fontId="0" fillId="0" borderId="0"/>
    <xf numFmtId="0" fontId="2" fillId="0" borderId="0"/>
    <xf numFmtId="0" fontId="5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1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3" fillId="10" borderId="5" applyNumberFormat="0" applyAlignment="0" applyProtection="0"/>
    <xf numFmtId="0" fontId="14" fillId="23" borderId="6" applyNumberFormat="0" applyAlignment="0" applyProtection="0"/>
    <xf numFmtId="0" fontId="15" fillId="7" borderId="0" applyNumberFormat="0" applyBorder="0" applyAlignment="0" applyProtection="0"/>
    <xf numFmtId="38" fontId="16" fillId="4" borderId="0" applyNumberFormat="0" applyBorder="0" applyAlignment="0" applyProtection="0"/>
    <xf numFmtId="10" fontId="16" fillId="24" borderId="1" applyNumberFormat="0" applyBorder="0" applyAlignment="0" applyProtection="0"/>
    <xf numFmtId="0" fontId="17" fillId="0" borderId="7" applyNumberFormat="0" applyFill="0" applyAlignment="0" applyProtection="0"/>
    <xf numFmtId="0" fontId="18" fillId="25" borderId="8" applyNumberFormat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26" borderId="0" applyNumberFormat="0" applyBorder="0" applyAlignment="0" applyProtection="0"/>
    <xf numFmtId="168" fontId="23" fillId="0" borderId="0"/>
    <xf numFmtId="0" fontId="10" fillId="0" borderId="0"/>
    <xf numFmtId="0" fontId="24" fillId="23" borderId="5" applyNumberFormat="0" applyAlignment="0" applyProtection="0"/>
    <xf numFmtId="10" fontId="2" fillId="0" borderId="0" applyFont="0" applyFill="0" applyBorder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27" borderId="13" applyNumberFormat="0" applyFont="0" applyAlignment="0" applyProtection="0"/>
    <xf numFmtId="0" fontId="29" fillId="6" borderId="0" applyNumberFormat="0" applyBorder="0" applyAlignment="0" applyProtection="0"/>
    <xf numFmtId="0" fontId="2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32" fillId="0" borderId="0"/>
    <xf numFmtId="0" fontId="31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10" fillId="0" borderId="0"/>
    <xf numFmtId="0" fontId="32" fillId="0" borderId="0"/>
    <xf numFmtId="0" fontId="10" fillId="0" borderId="0"/>
    <xf numFmtId="0" fontId="32" fillId="0" borderId="0"/>
    <xf numFmtId="0" fontId="10" fillId="0" borderId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22" borderId="0" applyNumberFormat="0" applyBorder="0" applyAlignment="0" applyProtection="0"/>
    <xf numFmtId="0" fontId="29" fillId="6" borderId="0" applyNumberFormat="0" applyBorder="0" applyAlignment="0" applyProtection="0"/>
    <xf numFmtId="0" fontId="24" fillId="23" borderId="5" applyNumberFormat="0" applyAlignment="0" applyProtection="0"/>
    <xf numFmtId="0" fontId="18" fillId="25" borderId="8" applyNumberFormat="0" applyAlignment="0" applyProtection="0"/>
    <xf numFmtId="43" fontId="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13" fillId="10" borderId="5" applyNumberFormat="0" applyAlignment="0" applyProtection="0"/>
    <xf numFmtId="0" fontId="17" fillId="0" borderId="7" applyNumberFormat="0" applyFill="0" applyAlignment="0" applyProtection="0"/>
    <xf numFmtId="0" fontId="22" fillId="26" borderId="0" applyNumberFormat="0" applyBorder="0" applyAlignment="0" applyProtection="0"/>
    <xf numFmtId="0" fontId="33" fillId="0" borderId="0" applyNumberFormat="0" applyFont="0" applyFill="0" applyBorder="0" applyAlignment="0" applyProtection="0"/>
    <xf numFmtId="0" fontId="2" fillId="0" borderId="0"/>
    <xf numFmtId="0" fontId="31" fillId="0" borderId="0"/>
    <xf numFmtId="0" fontId="31" fillId="0" borderId="0"/>
    <xf numFmtId="0" fontId="8" fillId="27" borderId="13" applyNumberFormat="0" applyFont="0" applyAlignment="0" applyProtection="0"/>
    <xf numFmtId="0" fontId="33" fillId="0" borderId="14" applyNumberFormat="0" applyFont="0" applyFill="0" applyBorder="0" applyProtection="0">
      <alignment vertical="top" wrapText="1"/>
    </xf>
    <xf numFmtId="0" fontId="14" fillId="23" borderId="6" applyNumberFormat="0" applyAlignment="0" applyProtection="0"/>
    <xf numFmtId="0" fontId="28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" fillId="0" borderId="0"/>
    <xf numFmtId="0" fontId="10" fillId="0" borderId="0"/>
    <xf numFmtId="0" fontId="8" fillId="0" borderId="0"/>
    <xf numFmtId="0" fontId="8" fillId="0" borderId="0"/>
    <xf numFmtId="0" fontId="31" fillId="0" borderId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2" fillId="17" borderId="0" applyNumberFormat="0" applyBorder="0" applyAlignment="0" applyProtection="0"/>
    <xf numFmtId="0" fontId="2" fillId="0" borderId="0"/>
    <xf numFmtId="0" fontId="31" fillId="0" borderId="0"/>
    <xf numFmtId="0" fontId="2" fillId="0" borderId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12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12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12" fillId="1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12" fillId="1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12" fillId="18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5" fillId="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26" borderId="0" applyNumberFormat="0" applyBorder="0" applyAlignment="0" applyProtection="0"/>
    <xf numFmtId="0" fontId="12" fillId="18" borderId="0" applyNumberFormat="0" applyBorder="0" applyAlignment="0" applyProtection="0"/>
    <xf numFmtId="0" fontId="2" fillId="0" borderId="0"/>
    <xf numFmtId="0" fontId="36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12" fillId="16" borderId="0" applyNumberFormat="0" applyBorder="0" applyAlignment="0" applyProtection="0"/>
    <xf numFmtId="0" fontId="29" fillId="6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37" fillId="2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12" fillId="15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37" fillId="33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12" fillId="1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12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12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12" fillId="9" borderId="0" applyNumberFormat="0" applyBorder="0" applyAlignment="0" applyProtection="0"/>
    <xf numFmtId="0" fontId="8" fillId="6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12" fillId="22" borderId="0" applyNumberFormat="0" applyBorder="0" applyAlignment="0" applyProtection="0"/>
    <xf numFmtId="0" fontId="8" fillId="5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38" fillId="36" borderId="0" applyNumberFormat="0" applyBorder="0" applyAlignment="0" applyProtection="0"/>
    <xf numFmtId="0" fontId="12" fillId="14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12" fillId="6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12" fillId="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12" fillId="1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12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12" fillId="22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12" fillId="14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38" fillId="39" borderId="0" applyNumberFormat="0" applyBorder="0" applyAlignment="0" applyProtection="0"/>
    <xf numFmtId="0" fontId="12" fillId="46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38" fillId="40" borderId="0" applyNumberFormat="0" applyBorder="0" applyAlignment="0" applyProtection="0"/>
    <xf numFmtId="0" fontId="12" fillId="1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12" fillId="20" borderId="0" applyNumberFormat="0" applyBorder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39" fillId="33" borderId="5" applyNumberFormat="0" applyAlignment="0" applyProtection="0"/>
    <xf numFmtId="0" fontId="13" fillId="26" borderId="5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40" fillId="48" borderId="6" applyNumberFormat="0" applyAlignment="0" applyProtection="0"/>
    <xf numFmtId="0" fontId="14" fillId="49" borderId="6" applyNumberFormat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15" fillId="9" borderId="0" applyNumberFormat="0" applyBorder="0" applyAlignment="0" applyProtection="0"/>
    <xf numFmtId="0" fontId="16" fillId="50" borderId="0"/>
    <xf numFmtId="0" fontId="16" fillId="48" borderId="0" applyNumberFormat="0" applyBorder="0" applyAlignment="0" applyProtection="0"/>
    <xf numFmtId="0" fontId="16" fillId="51" borderId="0"/>
    <xf numFmtId="0" fontId="16" fillId="51" borderId="0" applyNumberFormat="0" applyBorder="0" applyAlignment="0" applyProtection="0"/>
    <xf numFmtId="0" fontId="35" fillId="10" borderId="5" applyNumberFormat="0" applyAlignment="0" applyProtection="0"/>
    <xf numFmtId="0" fontId="27" fillId="0" borderId="15" applyNumberFormat="0" applyFill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42" fillId="52" borderId="8" applyNumberFormat="0" applyAlignment="0" applyProtection="0"/>
    <xf numFmtId="0" fontId="18" fillId="25" borderId="8" applyNumberFormat="0" applyAlignment="0" applyProtection="0"/>
    <xf numFmtId="0" fontId="43" fillId="0" borderId="16" applyNumberFormat="0" applyFill="0" applyAlignment="0" applyProtection="0"/>
    <xf numFmtId="0" fontId="44" fillId="0" borderId="17" applyNumberFormat="0" applyFill="0" applyAlignment="0" applyProtection="0"/>
    <xf numFmtId="0" fontId="45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7" fillId="26" borderId="0" applyNumberFormat="0" applyBorder="0" applyAlignment="0" applyProtection="0"/>
    <xf numFmtId="0" fontId="34" fillId="2" borderId="0" applyNumberFormat="0" applyBorder="0" applyAlignment="0" applyProtection="0"/>
    <xf numFmtId="169" fontId="48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8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5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5" fillId="0" borderId="0"/>
    <xf numFmtId="0" fontId="8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8" fillId="27" borderId="13" applyNumberFormat="0" applyFont="0" applyAlignment="0" applyProtection="0"/>
    <xf numFmtId="0" fontId="8" fillId="27" borderId="13" applyNumberFormat="0" applyFon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0" fillId="48" borderId="5" applyNumberFormat="0" applyAlignment="0" applyProtection="0"/>
    <xf numFmtId="0" fontId="51" fillId="49" borderId="5" applyNumberFormat="0" applyAlignment="0" applyProtection="0"/>
    <xf numFmtId="10" fontId="2" fillId="0" borderId="0" applyFont="0" applyFill="0" applyBorder="0" applyAlignment="0" applyProtection="0"/>
    <xf numFmtId="10" fontId="2" fillId="0" borderId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36" fillId="0" borderId="0" applyFont="0" applyFill="0" applyBorder="0" applyAlignment="0" applyProtection="0"/>
    <xf numFmtId="10" fontId="2" fillId="0" borderId="0"/>
    <xf numFmtId="10" fontId="2" fillId="0" borderId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ill="0" applyBorder="0" applyAlignment="0" applyProtection="0"/>
    <xf numFmtId="0" fontId="2" fillId="0" borderId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2" applyNumberFormat="0" applyFill="0" applyAlignment="0" applyProtection="0"/>
    <xf numFmtId="0" fontId="25" fillId="0" borderId="12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Border="0" applyProtection="0">
      <alignment horizontal="left" vertical="top" wrapText="1"/>
    </xf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2" fillId="51" borderId="13" applyNumberFormat="0" applyAlignment="0" applyProtection="0"/>
    <xf numFmtId="0" fontId="54" fillId="27" borderId="13" applyNumberFormat="0" applyFont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29" fillId="8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1" fillId="0" borderId="0"/>
    <xf numFmtId="0" fontId="56" fillId="0" borderId="0"/>
    <xf numFmtId="0" fontId="31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0" fillId="0" borderId="0"/>
  </cellStyleXfs>
  <cellXfs count="228">
    <xf numFmtId="0" fontId="0" fillId="0" borderId="0" xfId="0"/>
    <xf numFmtId="0" fontId="4" fillId="0" borderId="0" xfId="4" applyFont="1"/>
    <xf numFmtId="0" fontId="2" fillId="0" borderId="0" xfId="1"/>
    <xf numFmtId="0" fontId="6" fillId="0" borderId="1" xfId="1" applyFont="1" applyBorder="1" applyAlignment="1">
      <alignment horizontal="center" vertical="center" wrapText="1"/>
    </xf>
    <xf numFmtId="0" fontId="2" fillId="0" borderId="0" xfId="4"/>
    <xf numFmtId="0" fontId="4" fillId="0" borderId="0" xfId="4" applyFont="1" applyAlignment="1">
      <alignment horizontal="center" vertical="center" wrapText="1"/>
    </xf>
    <xf numFmtId="49" fontId="4" fillId="0" borderId="0" xfId="4" applyNumberFormat="1" applyFont="1" applyAlignment="1">
      <alignment vertical="center" wrapText="1"/>
    </xf>
    <xf numFmtId="0" fontId="6" fillId="0" borderId="1" xfId="4" applyFont="1" applyBorder="1" applyAlignment="1">
      <alignment horizontal="left" vertical="center" wrapText="1"/>
    </xf>
    <xf numFmtId="4" fontId="4" fillId="0" borderId="0" xfId="4" applyNumberFormat="1" applyFont="1" applyAlignment="1">
      <alignment horizontal="center" vertical="center" wrapText="1"/>
    </xf>
    <xf numFmtId="0" fontId="4" fillId="0" borderId="0" xfId="288" applyFont="1"/>
    <xf numFmtId="2" fontId="4" fillId="0" borderId="1" xfId="1319" applyNumberFormat="1" applyFont="1" applyBorder="1" applyAlignment="1">
      <alignment horizontal="left" vertical="center" wrapText="1"/>
    </xf>
    <xf numFmtId="4" fontId="4" fillId="0" borderId="3" xfId="1319" applyNumberFormat="1" applyFont="1" applyBorder="1" applyAlignment="1">
      <alignment horizontal="center" vertical="center" wrapText="1"/>
    </xf>
    <xf numFmtId="0" fontId="6" fillId="0" borderId="0" xfId="288" applyFont="1"/>
    <xf numFmtId="4" fontId="6" fillId="0" borderId="0" xfId="288" applyNumberFormat="1" applyFont="1" applyAlignment="1">
      <alignment horizontal="center"/>
    </xf>
    <xf numFmtId="4" fontId="4" fillId="0" borderId="0" xfId="288" applyNumberFormat="1" applyFont="1"/>
    <xf numFmtId="0" fontId="60" fillId="54" borderId="0" xfId="1" applyFont="1" applyFill="1" applyAlignment="1">
      <alignment vertical="center"/>
    </xf>
    <xf numFmtId="0" fontId="2" fillId="54" borderId="0" xfId="1" applyFill="1" applyAlignment="1">
      <alignment vertical="center"/>
    </xf>
    <xf numFmtId="0" fontId="2" fillId="0" borderId="0" xfId="1" applyAlignment="1">
      <alignment vertical="center"/>
    </xf>
    <xf numFmtId="0" fontId="2" fillId="24" borderId="0" xfId="1" applyFill="1"/>
    <xf numFmtId="0" fontId="58" fillId="24" borderId="0" xfId="1" applyFont="1" applyFill="1"/>
    <xf numFmtId="0" fontId="58" fillId="0" borderId="0" xfId="1" applyFont="1"/>
    <xf numFmtId="4" fontId="2" fillId="0" borderId="0" xfId="1" applyNumberFormat="1" applyProtection="1">
      <protection locked="0"/>
    </xf>
    <xf numFmtId="4" fontId="2" fillId="24" borderId="0" xfId="1" applyNumberFormat="1" applyFill="1"/>
    <xf numFmtId="4" fontId="58" fillId="24" borderId="0" xfId="1" applyNumberFormat="1" applyFont="1" applyFill="1" applyAlignment="1">
      <alignment horizontal="center"/>
    </xf>
    <xf numFmtId="0" fontId="58" fillId="24" borderId="0" xfId="1" applyFont="1" applyFill="1" applyAlignment="1">
      <alignment horizontal="center"/>
    </xf>
    <xf numFmtId="170" fontId="2" fillId="24" borderId="0" xfId="1" applyNumberFormat="1" applyFill="1" applyAlignment="1">
      <alignment horizontal="center"/>
    </xf>
    <xf numFmtId="0" fontId="2" fillId="24" borderId="0" xfId="1" applyFill="1" applyAlignment="1">
      <alignment horizontal="center"/>
    </xf>
    <xf numFmtId="0" fontId="59" fillId="24" borderId="0" xfId="1" applyFont="1" applyFill="1"/>
    <xf numFmtId="0" fontId="2" fillId="55" borderId="40" xfId="1" applyFill="1" applyBorder="1" applyProtection="1">
      <protection locked="0"/>
    </xf>
    <xf numFmtId="0" fontId="2" fillId="55" borderId="41" xfId="1" applyFill="1" applyBorder="1" applyProtection="1">
      <protection locked="0"/>
    </xf>
    <xf numFmtId="0" fontId="2" fillId="55" borderId="42" xfId="1" applyFill="1" applyBorder="1" applyProtection="1">
      <protection locked="0"/>
    </xf>
    <xf numFmtId="0" fontId="62" fillId="54" borderId="0" xfId="1320" applyFont="1" applyFill="1" applyAlignment="1" applyProtection="1">
      <alignment horizontal="right" vertical="center"/>
    </xf>
    <xf numFmtId="0" fontId="60" fillId="54" borderId="0" xfId="1" applyFont="1" applyFill="1" applyProtection="1">
      <protection locked="0"/>
    </xf>
    <xf numFmtId="0" fontId="2" fillId="54" borderId="0" xfId="1" applyFill="1" applyProtection="1">
      <protection locked="0"/>
    </xf>
    <xf numFmtId="0" fontId="2" fillId="0" borderId="0" xfId="1" applyProtection="1">
      <protection locked="0"/>
    </xf>
    <xf numFmtId="0" fontId="2" fillId="24" borderId="0" xfId="1" applyFill="1" applyProtection="1">
      <protection locked="0"/>
    </xf>
    <xf numFmtId="0" fontId="58" fillId="24" borderId="0" xfId="1" applyFont="1" applyFill="1" applyProtection="1">
      <protection locked="0"/>
    </xf>
    <xf numFmtId="0" fontId="58" fillId="0" borderId="0" xfId="1" applyFont="1" applyProtection="1">
      <protection locked="0"/>
    </xf>
    <xf numFmtId="4" fontId="2" fillId="55" borderId="1" xfId="1" applyNumberFormat="1" applyFill="1" applyBorder="1" applyProtection="1">
      <protection locked="0"/>
    </xf>
    <xf numFmtId="4" fontId="2" fillId="24" borderId="0" xfId="1" applyNumberFormat="1" applyFill="1" applyProtection="1">
      <protection locked="0"/>
    </xf>
    <xf numFmtId="4" fontId="58" fillId="24" borderId="0" xfId="1" applyNumberFormat="1" applyFont="1" applyFill="1" applyAlignment="1" applyProtection="1">
      <alignment horizontal="center"/>
      <protection locked="0"/>
    </xf>
    <xf numFmtId="0" fontId="58" fillId="24" borderId="0" xfId="1" applyFont="1" applyFill="1" applyAlignment="1" applyProtection="1">
      <alignment horizontal="center"/>
      <protection locked="0"/>
    </xf>
    <xf numFmtId="170" fontId="2" fillId="24" borderId="0" xfId="1" applyNumberFormat="1" applyFill="1" applyAlignment="1" applyProtection="1">
      <alignment horizontal="center"/>
      <protection locked="0"/>
    </xf>
    <xf numFmtId="0" fontId="2" fillId="24" borderId="0" xfId="1" applyFill="1" applyAlignment="1" applyProtection="1">
      <alignment horizontal="center"/>
      <protection locked="0"/>
    </xf>
    <xf numFmtId="0" fontId="59" fillId="24" borderId="0" xfId="1" applyFont="1" applyFill="1" applyProtection="1">
      <protection locked="0"/>
    </xf>
    <xf numFmtId="0" fontId="2" fillId="54" borderId="0" xfId="1" applyFill="1" applyAlignment="1" applyProtection="1">
      <alignment vertical="center"/>
      <protection locked="0"/>
    </xf>
    <xf numFmtId="0" fontId="62" fillId="54" borderId="0" xfId="1320" applyFont="1" applyFill="1" applyAlignment="1" applyProtection="1">
      <alignment horizontal="right" vertical="center"/>
      <protection locked="0"/>
    </xf>
    <xf numFmtId="0" fontId="2" fillId="0" borderId="0" xfId="1" applyAlignment="1" applyProtection="1">
      <alignment vertical="center"/>
      <protection locked="0"/>
    </xf>
    <xf numFmtId="4" fontId="6" fillId="0" borderId="29" xfId="1319" applyNumberFormat="1" applyFont="1" applyBorder="1" applyAlignment="1">
      <alignment horizontal="center" vertical="center" wrapText="1"/>
    </xf>
    <xf numFmtId="0" fontId="4" fillId="0" borderId="2" xfId="288" applyFont="1" applyBorder="1" applyAlignment="1">
      <alignment horizontal="center" vertical="center" wrapText="1"/>
    </xf>
    <xf numFmtId="4" fontId="6" fillId="0" borderId="1" xfId="4" applyNumberFormat="1" applyFont="1" applyBorder="1" applyAlignment="1">
      <alignment horizontal="center" vertical="center" wrapText="1"/>
    </xf>
    <xf numFmtId="4" fontId="4" fillId="0" borderId="0" xfId="4" applyNumberFormat="1" applyFont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0" fontId="4" fillId="0" borderId="0" xfId="4" applyFont="1" applyAlignment="1">
      <alignment vertical="center" wrapText="1"/>
    </xf>
    <xf numFmtId="0" fontId="6" fillId="0" borderId="0" xfId="4" applyFont="1" applyAlignment="1">
      <alignment horizontal="left" vertical="center"/>
    </xf>
    <xf numFmtId="0" fontId="6" fillId="0" borderId="0" xfId="4" applyFont="1" applyAlignment="1">
      <alignment horizontal="left" vertical="center" wrapText="1"/>
    </xf>
    <xf numFmtId="0" fontId="6" fillId="0" borderId="0" xfId="4" applyFont="1" applyAlignment="1">
      <alignment horizontal="left"/>
    </xf>
    <xf numFmtId="0" fontId="6" fillId="0" borderId="1" xfId="4" applyFont="1" applyBorder="1" applyAlignment="1">
      <alignment horizontal="center" vertical="center" wrapText="1"/>
    </xf>
    <xf numFmtId="0" fontId="66" fillId="56" borderId="1" xfId="0" applyFont="1" applyFill="1" applyBorder="1" applyAlignment="1" applyProtection="1">
      <alignment horizontal="center" vertical="center" wrapText="1"/>
    </xf>
    <xf numFmtId="171" fontId="67" fillId="58" borderId="1" xfId="0" applyNumberFormat="1" applyFont="1" applyFill="1" applyBorder="1" applyAlignment="1" applyProtection="1">
      <alignment vertical="center" wrapText="1"/>
    </xf>
    <xf numFmtId="0" fontId="68" fillId="0" borderId="1" xfId="0" applyFont="1" applyBorder="1" applyAlignment="1" applyProtection="1">
      <alignment vertical="center" wrapText="1"/>
    </xf>
    <xf numFmtId="171" fontId="68" fillId="0" borderId="1" xfId="0" applyNumberFormat="1" applyFont="1" applyBorder="1" applyAlignment="1" applyProtection="1">
      <alignment vertical="center" wrapText="1"/>
    </xf>
    <xf numFmtId="171" fontId="67" fillId="57" borderId="1" xfId="0" applyNumberFormat="1" applyFont="1" applyFill="1" applyBorder="1" applyAlignment="1" applyProtection="1">
      <alignment vertical="center" wrapText="1"/>
    </xf>
    <xf numFmtId="0" fontId="4" fillId="0" borderId="0" xfId="1" applyFont="1" applyFill="1"/>
    <xf numFmtId="0" fontId="6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4" fillId="0" borderId="1" xfId="4" applyNumberFormat="1" applyFont="1" applyFill="1" applyBorder="1" applyAlignment="1">
      <alignment horizontal="center" vertical="center"/>
    </xf>
    <xf numFmtId="0" fontId="4" fillId="0" borderId="0" xfId="4" applyFont="1" applyFill="1"/>
    <xf numFmtId="4" fontId="6" fillId="0" borderId="1" xfId="5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49" fontId="4" fillId="0" borderId="0" xfId="1" applyNumberFormat="1" applyFont="1" applyFill="1" applyAlignment="1">
      <alignment vertical="center" wrapText="1"/>
    </xf>
    <xf numFmtId="4" fontId="4" fillId="0" borderId="0" xfId="1" applyNumberFormat="1" applyFont="1" applyFill="1" applyAlignment="1">
      <alignment horizontal="center" vertical="center" wrapText="1"/>
    </xf>
    <xf numFmtId="4" fontId="4" fillId="0" borderId="0" xfId="1" applyNumberFormat="1" applyFont="1" applyFill="1" applyAlignment="1">
      <alignment horizontal="center" vertical="center"/>
    </xf>
    <xf numFmtId="0" fontId="71" fillId="0" borderId="0" xfId="3" applyFont="1" applyFill="1"/>
    <xf numFmtId="0" fontId="72" fillId="0" borderId="1" xfId="1322" applyFont="1" applyFill="1" applyBorder="1" applyAlignment="1">
      <alignment horizontal="right" vertical="center" wrapText="1" indent="1"/>
    </xf>
    <xf numFmtId="0" fontId="72" fillId="0" borderId="1" xfId="1322" applyFont="1" applyFill="1" applyBorder="1" applyAlignment="1">
      <alignment horizontal="left" vertical="center" wrapText="1"/>
    </xf>
    <xf numFmtId="0" fontId="72" fillId="0" borderId="1" xfId="1322" applyFont="1" applyFill="1" applyBorder="1" applyAlignment="1">
      <alignment horizontal="left" vertical="center" wrapText="1" indent="1"/>
    </xf>
    <xf numFmtId="0" fontId="72" fillId="0" borderId="1" xfId="1322" applyFont="1" applyFill="1" applyBorder="1" applyAlignment="1">
      <alignment horizontal="right" vertical="center" wrapText="1" indent="6"/>
    </xf>
    <xf numFmtId="2" fontId="2" fillId="0" borderId="0" xfId="1" applyNumberFormat="1" applyFont="1" applyFill="1" applyAlignment="1">
      <alignment horizontal="center" vertical="center" wrapText="1"/>
    </xf>
    <xf numFmtId="0" fontId="72" fillId="0" borderId="1" xfId="1322" applyFont="1" applyFill="1" applyBorder="1" applyAlignment="1">
      <alignment horizontal="right" vertical="center" wrapText="1" indent="5"/>
    </xf>
    <xf numFmtId="0" fontId="72" fillId="0" borderId="1" xfId="1322" applyFont="1" applyFill="1" applyBorder="1" applyAlignment="1">
      <alignment horizontal="right" vertical="center" wrapText="1"/>
    </xf>
    <xf numFmtId="0" fontId="72" fillId="0" borderId="1" xfId="1322" applyFont="1" applyFill="1" applyBorder="1" applyAlignment="1">
      <alignment horizontal="left" vertical="center" wrapText="1" indent="4"/>
    </xf>
    <xf numFmtId="2" fontId="6" fillId="0" borderId="1" xfId="1" applyNumberFormat="1" applyFont="1" applyFill="1" applyBorder="1" applyAlignment="1">
      <alignment horizontal="center" vertical="center" wrapText="1"/>
    </xf>
    <xf numFmtId="2" fontId="72" fillId="0" borderId="1" xfId="1322" applyNumberFormat="1" applyFont="1" applyFill="1" applyBorder="1" applyAlignment="1">
      <alignment horizontal="center" vertical="center" wrapText="1"/>
    </xf>
    <xf numFmtId="2" fontId="4" fillId="0" borderId="0" xfId="1" applyNumberFormat="1" applyFont="1" applyFill="1" applyAlignment="1">
      <alignment horizontal="center" vertical="center"/>
    </xf>
    <xf numFmtId="0" fontId="69" fillId="0" borderId="1" xfId="0" applyFont="1" applyFill="1" applyBorder="1" applyAlignment="1">
      <alignment horizontal="left" vertical="center" wrapText="1" indent="1"/>
    </xf>
    <xf numFmtId="0" fontId="69" fillId="0" borderId="1" xfId="0" applyFont="1" applyFill="1" applyBorder="1" applyAlignment="1">
      <alignment horizontal="left" vertical="center" wrapText="1"/>
    </xf>
    <xf numFmtId="0" fontId="69" fillId="0" borderId="1" xfId="0" applyFont="1" applyFill="1" applyBorder="1" applyAlignment="1">
      <alignment horizontal="right" vertical="center" wrapText="1"/>
    </xf>
    <xf numFmtId="0" fontId="69" fillId="0" borderId="1" xfId="0" applyFont="1" applyFill="1" applyBorder="1" applyAlignment="1">
      <alignment horizontal="right" vertical="center" wrapText="1" indent="5"/>
    </xf>
    <xf numFmtId="0" fontId="69" fillId="0" borderId="1" xfId="0" applyFont="1" applyFill="1" applyBorder="1" applyAlignment="1">
      <alignment horizontal="right" vertical="center" wrapText="1" indent="6"/>
    </xf>
    <xf numFmtId="0" fontId="69" fillId="0" borderId="1" xfId="0" applyFont="1" applyFill="1" applyBorder="1" applyAlignment="1">
      <alignment horizontal="right" vertical="center" wrapText="1" indent="1"/>
    </xf>
    <xf numFmtId="4" fontId="4" fillId="0" borderId="1" xfId="1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vertical="center" wrapText="1"/>
    </xf>
    <xf numFmtId="4" fontId="6" fillId="0" borderId="1" xfId="4" applyNumberFormat="1" applyFont="1" applyFill="1" applyBorder="1" applyAlignment="1">
      <alignment horizontal="center" vertical="center"/>
    </xf>
    <xf numFmtId="4" fontId="4" fillId="3" borderId="1" xfId="4" applyNumberFormat="1" applyFont="1" applyFill="1" applyBorder="1" applyAlignment="1">
      <alignment horizontal="center" vertical="center" wrapText="1"/>
    </xf>
    <xf numFmtId="0" fontId="73" fillId="0" borderId="0" xfId="0" applyFont="1"/>
    <xf numFmtId="0" fontId="74" fillId="56" borderId="1" xfId="0" applyFont="1" applyFill="1" applyBorder="1" applyAlignment="1" applyProtection="1">
      <alignment horizontal="center" vertical="center" wrapText="1"/>
    </xf>
    <xf numFmtId="171" fontId="75" fillId="58" borderId="1" xfId="0" applyNumberFormat="1" applyFont="1" applyFill="1" applyBorder="1" applyAlignment="1" applyProtection="1">
      <alignment vertical="center" wrapText="1"/>
    </xf>
    <xf numFmtId="0" fontId="73" fillId="0" borderId="1" xfId="0" applyFont="1" applyBorder="1" applyAlignment="1" applyProtection="1">
      <alignment vertical="center" wrapText="1"/>
    </xf>
    <xf numFmtId="171" fontId="73" fillId="0" borderId="1" xfId="0" applyNumberFormat="1" applyFont="1" applyBorder="1" applyAlignment="1" applyProtection="1">
      <alignment vertical="center" wrapText="1"/>
    </xf>
    <xf numFmtId="171" fontId="75" fillId="57" borderId="1" xfId="0" applyNumberFormat="1" applyFont="1" applyFill="1" applyBorder="1" applyAlignment="1" applyProtection="1">
      <alignment vertical="center" wrapText="1"/>
    </xf>
    <xf numFmtId="0" fontId="76" fillId="0" borderId="0" xfId="4" applyFont="1"/>
    <xf numFmtId="0" fontId="9" fillId="0" borderId="1" xfId="4" applyFont="1" applyBorder="1" applyAlignment="1">
      <alignment horizontal="center" vertical="center" wrapText="1"/>
    </xf>
    <xf numFmtId="4" fontId="9" fillId="0" borderId="1" xfId="4" applyNumberFormat="1" applyFont="1" applyBorder="1" applyAlignment="1">
      <alignment horizontal="center" vertical="center" wrapText="1"/>
    </xf>
    <xf numFmtId="0" fontId="77" fillId="0" borderId="1" xfId="0" applyFont="1" applyFill="1" applyBorder="1" applyAlignment="1">
      <alignment horizontal="right" vertical="center" wrapText="1"/>
    </xf>
    <xf numFmtId="0" fontId="77" fillId="0" borderId="1" xfId="0" applyFont="1" applyFill="1" applyBorder="1" applyAlignment="1">
      <alignment horizontal="left" vertical="center" wrapText="1"/>
    </xf>
    <xf numFmtId="0" fontId="77" fillId="0" borderId="1" xfId="0" applyFont="1" applyFill="1" applyBorder="1" applyAlignment="1">
      <alignment horizontal="left" vertical="center" wrapText="1" indent="1"/>
    </xf>
    <xf numFmtId="0" fontId="77" fillId="0" borderId="1" xfId="0" applyFont="1" applyFill="1" applyBorder="1" applyAlignment="1">
      <alignment horizontal="right" vertical="center" wrapText="1" indent="5"/>
    </xf>
    <xf numFmtId="4" fontId="9" fillId="0" borderId="1" xfId="4" applyNumberFormat="1" applyFont="1" applyFill="1" applyBorder="1" applyAlignment="1">
      <alignment horizontal="center" vertical="center" wrapText="1"/>
    </xf>
    <xf numFmtId="174" fontId="76" fillId="0" borderId="1" xfId="4" applyNumberFormat="1" applyFont="1" applyBorder="1"/>
    <xf numFmtId="4" fontId="76" fillId="0" borderId="1" xfId="4" applyNumberFormat="1" applyFont="1" applyBorder="1" applyAlignment="1">
      <alignment horizontal="center" vertical="center"/>
    </xf>
    <xf numFmtId="0" fontId="77" fillId="0" borderId="1" xfId="0" applyFont="1" applyFill="1" applyBorder="1" applyAlignment="1">
      <alignment horizontal="right" vertical="center" wrapText="1" indent="1"/>
    </xf>
    <xf numFmtId="0" fontId="77" fillId="0" borderId="1" xfId="0" applyFont="1" applyFill="1" applyBorder="1" applyAlignment="1">
      <alignment horizontal="right" vertical="center" wrapText="1" indent="6"/>
    </xf>
    <xf numFmtId="0" fontId="9" fillId="0" borderId="1" xfId="1" applyFont="1" applyBorder="1" applyAlignment="1">
      <alignment horizontal="center" vertical="center" wrapText="1"/>
    </xf>
    <xf numFmtId="174" fontId="9" fillId="0" borderId="1" xfId="1" applyNumberFormat="1" applyFont="1" applyBorder="1" applyAlignment="1">
      <alignment horizontal="center" vertical="center" wrapText="1"/>
    </xf>
    <xf numFmtId="0" fontId="76" fillId="0" borderId="0" xfId="4" applyFont="1" applyAlignment="1">
      <alignment horizontal="center" vertical="center" wrapText="1"/>
    </xf>
    <xf numFmtId="49" fontId="76" fillId="0" borderId="0" xfId="4" applyNumberFormat="1" applyFont="1" applyAlignment="1">
      <alignment vertical="center" wrapText="1"/>
    </xf>
    <xf numFmtId="4" fontId="76" fillId="0" borderId="0" xfId="4" applyNumberFormat="1" applyFont="1" applyAlignment="1">
      <alignment horizontal="center" vertical="center" wrapText="1"/>
    </xf>
    <xf numFmtId="4" fontId="76" fillId="0" borderId="0" xfId="4" applyNumberFormat="1" applyFont="1" applyAlignment="1">
      <alignment horizontal="center" vertical="center"/>
    </xf>
    <xf numFmtId="174" fontId="76" fillId="0" borderId="0" xfId="4" applyNumberFormat="1" applyFont="1"/>
    <xf numFmtId="0" fontId="73" fillId="0" borderId="0" xfId="0" applyFont="1" applyFill="1"/>
    <xf numFmtId="0" fontId="74" fillId="0" borderId="1" xfId="0" applyFont="1" applyFill="1" applyBorder="1" applyAlignment="1" applyProtection="1">
      <alignment horizontal="center" vertical="center" wrapText="1"/>
    </xf>
    <xf numFmtId="171" fontId="75" fillId="0" borderId="1" xfId="0" applyNumberFormat="1" applyFont="1" applyFill="1" applyBorder="1" applyAlignment="1" applyProtection="1">
      <alignment vertical="center" wrapText="1"/>
    </xf>
    <xf numFmtId="0" fontId="73" fillId="0" borderId="1" xfId="0" applyFont="1" applyFill="1" applyBorder="1" applyAlignment="1" applyProtection="1">
      <alignment vertical="center" wrapText="1"/>
    </xf>
    <xf numFmtId="171" fontId="73" fillId="0" borderId="1" xfId="0" applyNumberFormat="1" applyFont="1" applyFill="1" applyBorder="1" applyAlignment="1" applyProtection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78" fillId="0" borderId="0" xfId="4" applyFont="1"/>
    <xf numFmtId="0" fontId="79" fillId="0" borderId="0" xfId="4" applyFont="1"/>
    <xf numFmtId="0" fontId="78" fillId="0" borderId="0" xfId="0" applyFont="1" applyFill="1"/>
    <xf numFmtId="0" fontId="6" fillId="0" borderId="0" xfId="1" applyFont="1" applyFill="1"/>
    <xf numFmtId="0" fontId="2" fillId="0" borderId="0" xfId="1" applyFont="1" applyFill="1"/>
    <xf numFmtId="0" fontId="6" fillId="0" borderId="0" xfId="4" applyFont="1" applyFill="1"/>
    <xf numFmtId="0" fontId="80" fillId="0" borderId="0" xfId="3" applyFont="1" applyFill="1"/>
    <xf numFmtId="0" fontId="4" fillId="0" borderId="1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8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/>
    </xf>
    <xf numFmtId="0" fontId="82" fillId="0" borderId="0" xfId="3" applyFont="1" applyFill="1"/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right" vertical="center" wrapText="1" indent="5"/>
    </xf>
    <xf numFmtId="0" fontId="4" fillId="0" borderId="1" xfId="0" applyFont="1" applyFill="1" applyBorder="1" applyAlignment="1">
      <alignment horizontal="right" vertical="center" wrapText="1" indent="6"/>
    </xf>
    <xf numFmtId="0" fontId="4" fillId="0" borderId="1" xfId="0" applyFont="1" applyFill="1" applyBorder="1" applyAlignment="1">
      <alignment horizontal="right" vertical="center" wrapText="1" indent="1"/>
    </xf>
    <xf numFmtId="0" fontId="83" fillId="0" borderId="1" xfId="0" applyFont="1" applyFill="1" applyBorder="1" applyAlignment="1">
      <alignment horizontal="left" vertical="center" wrapText="1"/>
    </xf>
    <xf numFmtId="172" fontId="68" fillId="0" borderId="1" xfId="0" applyNumberFormat="1" applyFont="1" applyBorder="1" applyAlignment="1" applyProtection="1">
      <alignment vertical="center" wrapText="1"/>
    </xf>
    <xf numFmtId="173" fontId="68" fillId="0" borderId="1" xfId="0" applyNumberFormat="1" applyFont="1" applyBorder="1" applyAlignment="1" applyProtection="1">
      <alignment vertical="center" wrapText="1"/>
    </xf>
    <xf numFmtId="0" fontId="0" fillId="59" borderId="1" xfId="0" applyFont="1" applyFill="1" applyBorder="1" applyAlignment="1" applyProtection="1">
      <alignment vertical="center" wrapText="1"/>
    </xf>
    <xf numFmtId="171" fontId="0" fillId="59" borderId="1" xfId="0" applyNumberFormat="1" applyFont="1" applyFill="1" applyBorder="1" applyAlignment="1" applyProtection="1">
      <alignment vertical="center" wrapText="1"/>
    </xf>
    <xf numFmtId="171" fontId="75" fillId="59" borderId="1" xfId="0" applyNumberFormat="1" applyFont="1" applyFill="1" applyBorder="1" applyAlignment="1" applyProtection="1">
      <alignment vertical="center" wrapText="1"/>
    </xf>
    <xf numFmtId="0" fontId="73" fillId="59" borderId="1" xfId="0" applyFont="1" applyFill="1" applyBorder="1" applyAlignment="1" applyProtection="1">
      <alignment vertical="center" wrapText="1"/>
    </xf>
    <xf numFmtId="171" fontId="73" fillId="59" borderId="1" xfId="0" applyNumberFormat="1" applyFont="1" applyFill="1" applyBorder="1" applyAlignment="1" applyProtection="1">
      <alignment vertical="center" wrapText="1"/>
    </xf>
    <xf numFmtId="0" fontId="72" fillId="59" borderId="1" xfId="1322" applyFont="1" applyFill="1" applyBorder="1" applyAlignment="1">
      <alignment horizontal="left" vertical="center" wrapText="1"/>
    </xf>
    <xf numFmtId="0" fontId="72" fillId="59" borderId="1" xfId="1322" applyFont="1" applyFill="1" applyBorder="1" applyAlignment="1">
      <alignment horizontal="left" vertical="center" wrapText="1" indent="1"/>
    </xf>
    <xf numFmtId="2" fontId="72" fillId="59" borderId="1" xfId="1322" applyNumberFormat="1" applyFont="1" applyFill="1" applyBorder="1" applyAlignment="1">
      <alignment horizontal="center" vertical="center" wrapText="1"/>
    </xf>
    <xf numFmtId="0" fontId="69" fillId="59" borderId="1" xfId="0" applyFont="1" applyFill="1" applyBorder="1" applyAlignment="1">
      <alignment horizontal="left" vertical="center" wrapText="1"/>
    </xf>
    <xf numFmtId="0" fontId="69" fillId="59" borderId="1" xfId="0" applyFont="1" applyFill="1" applyBorder="1" applyAlignment="1">
      <alignment horizontal="left" vertical="center" wrapText="1" indent="1"/>
    </xf>
    <xf numFmtId="0" fontId="69" fillId="59" borderId="1" xfId="0" applyFont="1" applyFill="1" applyBorder="1" applyAlignment="1">
      <alignment horizontal="right" vertical="center" wrapText="1" indent="5"/>
    </xf>
    <xf numFmtId="0" fontId="69" fillId="59" borderId="1" xfId="0" applyFont="1" applyFill="1" applyBorder="1" applyAlignment="1">
      <alignment horizontal="right" vertical="center" wrapText="1" indent="6"/>
    </xf>
    <xf numFmtId="0" fontId="77" fillId="59" borderId="1" xfId="0" applyFont="1" applyFill="1" applyBorder="1" applyAlignment="1">
      <alignment horizontal="left" vertical="center" wrapText="1"/>
    </xf>
    <xf numFmtId="0" fontId="77" fillId="59" borderId="1" xfId="0" applyFont="1" applyFill="1" applyBorder="1" applyAlignment="1">
      <alignment horizontal="left" vertical="center" wrapText="1" indent="1"/>
    </xf>
    <xf numFmtId="0" fontId="77" fillId="59" borderId="1" xfId="0" applyFont="1" applyFill="1" applyBorder="1" applyAlignment="1">
      <alignment horizontal="right" vertical="center" wrapText="1" indent="5"/>
    </xf>
    <xf numFmtId="0" fontId="85" fillId="0" borderId="1" xfId="0" applyFont="1" applyBorder="1" applyAlignment="1" applyProtection="1">
      <alignment vertical="center" wrapText="1"/>
    </xf>
    <xf numFmtId="171" fontId="85" fillId="0" borderId="1" xfId="0" applyNumberFormat="1" applyFont="1" applyBorder="1" applyAlignment="1" applyProtection="1">
      <alignment vertical="center" wrapText="1"/>
    </xf>
    <xf numFmtId="0" fontId="6" fillId="0" borderId="1" xfId="4" applyFont="1" applyBorder="1" applyAlignment="1">
      <alignment horizontal="left" vertical="center" wrapText="1"/>
    </xf>
    <xf numFmtId="8" fontId="63" fillId="0" borderId="1" xfId="4" applyNumberFormat="1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63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top" wrapText="1"/>
    </xf>
    <xf numFmtId="0" fontId="65" fillId="0" borderId="1" xfId="4" applyFont="1" applyBorder="1" applyAlignment="1">
      <alignment horizontal="center" vertical="center" wrapText="1"/>
    </xf>
    <xf numFmtId="0" fontId="57" fillId="0" borderId="33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/>
    </xf>
    <xf numFmtId="0" fontId="4" fillId="0" borderId="26" xfId="4" applyFont="1" applyBorder="1" applyAlignment="1">
      <alignment horizontal="left" vertical="top" wrapText="1"/>
    </xf>
    <xf numFmtId="0" fontId="4" fillId="0" borderId="30" xfId="4" applyFont="1" applyBorder="1" applyAlignment="1">
      <alignment horizontal="left" vertical="top" wrapText="1"/>
    </xf>
    <xf numFmtId="0" fontId="4" fillId="0" borderId="4" xfId="4" applyFont="1" applyBorder="1" applyAlignment="1">
      <alignment horizontal="left" vertical="top" wrapText="1"/>
    </xf>
    <xf numFmtId="0" fontId="4" fillId="0" borderId="34" xfId="4" applyFont="1" applyBorder="1" applyAlignment="1">
      <alignment horizontal="center" vertical="top" wrapText="1"/>
    </xf>
    <xf numFmtId="0" fontId="4" fillId="0" borderId="35" xfId="4" applyFont="1" applyBorder="1" applyAlignment="1">
      <alignment horizontal="center" vertical="top" wrapText="1"/>
    </xf>
    <xf numFmtId="0" fontId="4" fillId="0" borderId="36" xfId="4" applyFont="1" applyBorder="1" applyAlignment="1">
      <alignment horizontal="center" vertical="top" wrapText="1"/>
    </xf>
    <xf numFmtId="0" fontId="4" fillId="0" borderId="37" xfId="4" applyFont="1" applyBorder="1" applyAlignment="1">
      <alignment horizontal="center" vertical="top" wrapText="1"/>
    </xf>
    <xf numFmtId="0" fontId="4" fillId="0" borderId="0" xfId="4" applyFont="1" applyBorder="1" applyAlignment="1">
      <alignment horizontal="center" vertical="top" wrapText="1"/>
    </xf>
    <xf numFmtId="0" fontId="4" fillId="0" borderId="38" xfId="4" applyFont="1" applyBorder="1" applyAlignment="1">
      <alignment horizontal="center" vertical="top" wrapText="1"/>
    </xf>
    <xf numFmtId="0" fontId="4" fillId="0" borderId="27" xfId="4" applyFont="1" applyBorder="1" applyAlignment="1">
      <alignment horizontal="center" vertical="top" wrapText="1"/>
    </xf>
    <xf numFmtId="0" fontId="4" fillId="0" borderId="33" xfId="4" applyFont="1" applyBorder="1" applyAlignment="1">
      <alignment horizontal="center" vertical="top" wrapText="1"/>
    </xf>
    <xf numFmtId="0" fontId="4" fillId="0" borderId="39" xfId="4" applyFont="1" applyBorder="1" applyAlignment="1">
      <alignment horizontal="center" vertical="top" wrapText="1"/>
    </xf>
    <xf numFmtId="0" fontId="6" fillId="0" borderId="31" xfId="288" applyFont="1" applyBorder="1" applyAlignment="1">
      <alignment horizontal="center" vertical="center" wrapText="1"/>
    </xf>
    <xf numFmtId="0" fontId="6" fillId="0" borderId="43" xfId="288" applyFont="1" applyBorder="1" applyAlignment="1">
      <alignment horizontal="center" vertical="center" wrapText="1"/>
    </xf>
    <xf numFmtId="0" fontId="3" fillId="0" borderId="23" xfId="288" applyFont="1" applyBorder="1" applyAlignment="1">
      <alignment horizontal="center" vertical="center" wrapText="1"/>
    </xf>
    <xf numFmtId="0" fontId="3" fillId="0" borderId="24" xfId="288" applyFont="1" applyBorder="1" applyAlignment="1">
      <alignment horizontal="center" vertical="center" wrapText="1"/>
    </xf>
    <xf numFmtId="0" fontId="3" fillId="0" borderId="25" xfId="288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center" vertical="center" wrapText="1"/>
    </xf>
    <xf numFmtId="0" fontId="6" fillId="0" borderId="20" xfId="288" applyFont="1" applyBorder="1" applyAlignment="1">
      <alignment horizontal="center" vertical="center" wrapText="1"/>
    </xf>
    <xf numFmtId="0" fontId="6" fillId="0" borderId="32" xfId="288" applyFont="1" applyBorder="1" applyAlignment="1">
      <alignment horizontal="center" vertical="center" wrapText="1"/>
    </xf>
    <xf numFmtId="2" fontId="6" fillId="0" borderId="28" xfId="288" applyNumberFormat="1" applyFont="1" applyBorder="1" applyAlignment="1">
      <alignment horizontal="center" vertical="center" wrapText="1"/>
    </xf>
    <xf numFmtId="2" fontId="6" fillId="0" borderId="30" xfId="288" applyNumberFormat="1" applyFont="1" applyBorder="1" applyAlignment="1">
      <alignment horizontal="center" vertical="center" wrapText="1"/>
    </xf>
    <xf numFmtId="4" fontId="6" fillId="0" borderId="21" xfId="288" applyNumberFormat="1" applyFont="1" applyBorder="1" applyAlignment="1">
      <alignment horizontal="center" vertical="center" wrapText="1"/>
    </xf>
    <xf numFmtId="4" fontId="6" fillId="0" borderId="22" xfId="288" applyNumberFormat="1" applyFont="1" applyBorder="1" applyAlignment="1">
      <alignment horizontal="center" vertical="center" wrapText="1"/>
    </xf>
    <xf numFmtId="0" fontId="73" fillId="0" borderId="0" xfId="0" applyFont="1" applyFill="1" applyAlignment="1">
      <alignment horizontal="center"/>
    </xf>
    <xf numFmtId="2" fontId="73" fillId="0" borderId="33" xfId="0" applyNumberFormat="1" applyFont="1" applyFill="1" applyBorder="1" applyAlignment="1">
      <alignment horizontal="center"/>
    </xf>
    <xf numFmtId="0" fontId="73" fillId="0" borderId="33" xfId="0" applyFont="1" applyFill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2" fontId="3" fillId="0" borderId="1" xfId="2" applyNumberFormat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9" fontId="6" fillId="0" borderId="1" xfId="4" applyNumberFormat="1" applyFont="1" applyBorder="1" applyAlignment="1">
      <alignment horizontal="center" vertical="center" wrapText="1"/>
    </xf>
    <xf numFmtId="0" fontId="73" fillId="0" borderId="0" xfId="0" applyFont="1" applyAlignment="1">
      <alignment horizontal="center"/>
    </xf>
    <xf numFmtId="2" fontId="73" fillId="0" borderId="33" xfId="0" applyNumberFormat="1" applyFont="1" applyBorder="1" applyAlignment="1">
      <alignment horizontal="center"/>
    </xf>
    <xf numFmtId="0" fontId="73" fillId="0" borderId="33" xfId="0" applyFont="1" applyBorder="1" applyAlignment="1">
      <alignment horizontal="center"/>
    </xf>
    <xf numFmtId="174" fontId="9" fillId="0" borderId="1" xfId="1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/>
    </xf>
  </cellXfs>
  <cellStyles count="1323">
    <cellStyle name=" 1" xfId="184"/>
    <cellStyle name="_PERSONAL" xfId="9"/>
    <cellStyle name="_PERSONAL 2" xfId="193"/>
    <cellStyle name="_PERSONAL_1" xfId="10"/>
    <cellStyle name="_PERSONAL_1 2" xfId="289"/>
    <cellStyle name="_PERSONAL_1_A4 Inwest polskie IIpopr" xfId="63"/>
    <cellStyle name="_PERSONAL_1_A4 Inwest polskie IIpopr_PRZEDMIAR - szczegółowy" xfId="111"/>
    <cellStyle name="_PERSONAL_1_A4 Inwest polskie IIpopr_PRZEDMIAR - zagreg." xfId="110"/>
    <cellStyle name="_PERSONAL_1_Boleslawiec rynk" xfId="114"/>
    <cellStyle name="_PERSONAL_1_Boleslawiec rynk_PRZEDMIAR - szczegółowy" xfId="109"/>
    <cellStyle name="_PERSONAL_1_Boleslawiec rynk_PRZEDMIAR - zagreg." xfId="115"/>
    <cellStyle name="_PERSONAL_1_Buczyna Inwest" xfId="116"/>
    <cellStyle name="_PERSONAL_1_Buczyna Inwest_PRZEDMIAR - szczegółowy" xfId="62"/>
    <cellStyle name="_PERSONAL_1_Buczyna Inwest_PRZEDMIAR - zagreg." xfId="108"/>
    <cellStyle name="_PERSONAL_1_Inwest Belchatow 1" xfId="107"/>
    <cellStyle name="_PERSONAL_1_Inwest Belchatow 1_PRZEDMIAR - szczegółowy" xfId="106"/>
    <cellStyle name="_PERSONAL_1_Inwest Belchatow 1_PRZEDMIAR - zagreg." xfId="105"/>
    <cellStyle name="_PERSONAL_1_kladka Ruda" xfId="104"/>
    <cellStyle name="_PERSONAL_1_kladka Ruda_PRZEDMIAR - szczegółowy" xfId="103"/>
    <cellStyle name="_PERSONAL_1_kladka Ruda_PRZEDMIAR - zagreg." xfId="102"/>
    <cellStyle name="_PERSONAL_1_kladka Slodowa" xfId="101"/>
    <cellStyle name="_PERSONAL_1_kladka Slodowa_PRZEDMIAR - szczegółowy" xfId="100"/>
    <cellStyle name="_PERSONAL_1_kladka Slodowa_PRZEDMIAR - zagreg." xfId="99"/>
    <cellStyle name="_PERSONAL_1_KOSZTORYS_INWESTORSKI" xfId="98"/>
    <cellStyle name="_PERSONAL_1_KOSZTORYS_OFERTOWY_i_przedmiary" xfId="97"/>
    <cellStyle name="_PERSONAL_1_Legnica ofertowe II" xfId="96"/>
    <cellStyle name="_PERSONAL_1_Legnica ofertowe II_PRZEDMIAR - szczegółowy" xfId="95"/>
    <cellStyle name="_PERSONAL_1_Legnica ofertowe II_PRZEDMIAR - zagreg." xfId="94"/>
    <cellStyle name="_PERSONAL_1_Legnica rynkowe" xfId="93"/>
    <cellStyle name="_PERSONAL_1_Legnica rynkowe_PRZEDMIAR - szczegółowy" xfId="92"/>
    <cellStyle name="_PERSONAL_1_Legnica rynkowe_PRZEDMIAR - zagreg." xfId="91"/>
    <cellStyle name="_PERSONAL_1_LegnicaII" xfId="90"/>
    <cellStyle name="_PERSONAL_1_LegnicaII_PRZEDMIAR - szczegółowy" xfId="89"/>
    <cellStyle name="_PERSONAL_1_LegnicaII_PRZEDMIAR - zagreg." xfId="88"/>
    <cellStyle name="_PERSONAL_1_Lubin 2 slepy" xfId="87"/>
    <cellStyle name="_PERSONAL_1_Lubin 2 slepy_PRZEDMIAR - szczegółowy" xfId="86"/>
    <cellStyle name="_PERSONAL_1_Lubin 2 slepy_PRZEDMIAR - zagreg." xfId="85"/>
    <cellStyle name="_PERSONAL_1_Makolno slepy" xfId="84"/>
    <cellStyle name="_PERSONAL_1_Makolno Slepy 3" xfId="83"/>
    <cellStyle name="_PERSONAL_1_Makolno Slepy 3_PRZEDMIAR - szczegółowy" xfId="82"/>
    <cellStyle name="_PERSONAL_1_Makolno Slepy 3_PRZEDMIAR - zagreg." xfId="81"/>
    <cellStyle name="_PERSONAL_1_Makolno slepy_PRZEDMIAR - szczegółowy" xfId="80"/>
    <cellStyle name="_PERSONAL_1_Makolno slepy_PRZEDMIAR - zagreg." xfId="79"/>
    <cellStyle name="_PERSONAL_1_Most Milenijny" xfId="78"/>
    <cellStyle name="_PERSONAL_1_Most Milenijny_PRZEDMIAR - szczegółowy" xfId="77"/>
    <cellStyle name="_PERSONAL_1_Most Milenijny_PRZEDMIAR - zagreg." xfId="76"/>
    <cellStyle name="_PERSONAL_1_mosty Warszawskie" xfId="75"/>
    <cellStyle name="_PERSONAL_1_mosty Warszawskie_PRZEDMIAR - szczegółowy" xfId="74"/>
    <cellStyle name="_PERSONAL_1_mosty Warszawskie_PRZEDMIAR - zagreg." xfId="73"/>
    <cellStyle name="_PERSONAL_1_Mszczonow kladka popr" xfId="72"/>
    <cellStyle name="_PERSONAL_1_Mszczonow kladka popr_PRZEDMIAR - szczegółowy" xfId="71"/>
    <cellStyle name="_PERSONAL_1_Mszczonow kladka popr_PRZEDMIAR - zagreg." xfId="70"/>
    <cellStyle name="_PERSONAL_1_Piensk graniczny" xfId="69"/>
    <cellStyle name="_PERSONAL_1_Piensk graniczny_PRZEDMIAR - szczegółowy" xfId="68"/>
    <cellStyle name="_PERSONAL_1_Piensk graniczny_PRZEDMIAR - zagreg." xfId="67"/>
    <cellStyle name="_PERSONAL_1_Polkowice 2 slepy" xfId="66"/>
    <cellStyle name="_PERSONAL_1_Polkowice 2 slepy_PRZEDMIAR - szczegółowy" xfId="65"/>
    <cellStyle name="_PERSONAL_1_Polkowice 2 slepy_PRZEDMIAR - zagreg." xfId="64"/>
    <cellStyle name="_PERSONAL_1_PRZEDMIAR - szczegółowy" xfId="117"/>
    <cellStyle name="_PERSONAL_1_PRZEDMIAR - zagreg." xfId="118"/>
    <cellStyle name="_PERSONAL_1_Serock1" xfId="119"/>
    <cellStyle name="_PERSONAL_1_Serock1_PRZEDMIAR - szczegółowy" xfId="120"/>
    <cellStyle name="_PERSONAL_1_Serock1_PRZEDMIAR - zagreg." xfId="121"/>
    <cellStyle name="_PERSONAL_1_Serock12" xfId="122"/>
    <cellStyle name="_PERSONAL_1_Serock12_PRZEDMIAR - szczegółowy" xfId="123"/>
    <cellStyle name="_PERSONAL_1_Serock12_PRZEDMIAR - zagreg." xfId="124"/>
    <cellStyle name="_PERSONAL_1_Swidnica inwest" xfId="125"/>
    <cellStyle name="_PERSONAL_1_Swidnica inwest_PRZEDMIAR - szczegółowy" xfId="126"/>
    <cellStyle name="_PERSONAL_1_Swidnica inwest_PRZEDMIAR - zagreg." xfId="127"/>
    <cellStyle name="_PERSONAL_1_Tarnowka Inwestorski" xfId="128"/>
    <cellStyle name="_PERSONAL_1_Tarnowka Inwestorski_PRZEDMIAR - szczegółowy" xfId="129"/>
    <cellStyle name="_PERSONAL_1_Tarnowka Inwestorski_PRZEDMIAR - zagreg." xfId="130"/>
    <cellStyle name="_PERSONAL_1_Wd22 Inwest 2709" xfId="131"/>
    <cellStyle name="_PERSONAL_1_Wd22 Inwest 2709_PRZEDMIAR - szczegółowy" xfId="132"/>
    <cellStyle name="_PERSONAL_1_Wd22 Inwest 2709_PRZEDMIAR - zagreg." xfId="133"/>
    <cellStyle name="_PERSONAL_PRZEDMIAR - szczegółowy" xfId="134"/>
    <cellStyle name="_PERSONAL_PRZEDMIAR - zagreg." xfId="135"/>
    <cellStyle name="20% - Accent1" xfId="136"/>
    <cellStyle name="20% - Accent1 2" xfId="260"/>
    <cellStyle name="20% - Accent1 3" xfId="259"/>
    <cellStyle name="20% - Accent2" xfId="137"/>
    <cellStyle name="20% - Accent2 2" xfId="257"/>
    <cellStyle name="20% - Accent2 3" xfId="256"/>
    <cellStyle name="20% - Accent3" xfId="138"/>
    <cellStyle name="20% - Accent3 2" xfId="254"/>
    <cellStyle name="20% - Accent3 3" xfId="253"/>
    <cellStyle name="20% - Accent4" xfId="139"/>
    <cellStyle name="20% - Accent4 2" xfId="251"/>
    <cellStyle name="20% - Accent4 3" xfId="250"/>
    <cellStyle name="20% - Accent5" xfId="140"/>
    <cellStyle name="20% - Accent5 2" xfId="248"/>
    <cellStyle name="20% - Accent5 3" xfId="247"/>
    <cellStyle name="20% - Accent6" xfId="141"/>
    <cellStyle name="20% - Accent6 2" xfId="245"/>
    <cellStyle name="20% - Accent6 3" xfId="244"/>
    <cellStyle name="20% - akcent 1 2" xfId="265"/>
    <cellStyle name="20% — akcent 1 2" xfId="11"/>
    <cellStyle name="20% - akcent 1 2 10" xfId="242"/>
    <cellStyle name="20% - akcent 1 2 11" xfId="241"/>
    <cellStyle name="20% - akcent 1 2 12" xfId="240"/>
    <cellStyle name="20% - akcent 1 2 13" xfId="239"/>
    <cellStyle name="20% - akcent 1 2 14" xfId="238"/>
    <cellStyle name="20% - akcent 1 2 15" xfId="237"/>
    <cellStyle name="20% - akcent 1 2 16" xfId="236"/>
    <cellStyle name="20% - akcent 1 2 17" xfId="235"/>
    <cellStyle name="20% - akcent 1 2 18" xfId="234"/>
    <cellStyle name="20% - akcent 1 2 19" xfId="233"/>
    <cellStyle name="20% - akcent 1 2 2" xfId="232"/>
    <cellStyle name="20% - akcent 1 2 20" xfId="231"/>
    <cellStyle name="20% - akcent 1 2 21" xfId="230"/>
    <cellStyle name="20% - akcent 1 2 22" xfId="229"/>
    <cellStyle name="20% - akcent 1 2 23" xfId="228"/>
    <cellStyle name="20% - akcent 1 2 24" xfId="227"/>
    <cellStyle name="20% - akcent 1 2 25" xfId="226"/>
    <cellStyle name="20% - akcent 1 2 26" xfId="225"/>
    <cellStyle name="20% - akcent 1 2 3" xfId="224"/>
    <cellStyle name="20% - akcent 1 2 4" xfId="223"/>
    <cellStyle name="20% - akcent 1 2 5" xfId="222"/>
    <cellStyle name="20% - akcent 1 2 6" xfId="221"/>
    <cellStyle name="20% - akcent 1 2 7" xfId="220"/>
    <cellStyle name="20% - akcent 1 2 8" xfId="219"/>
    <cellStyle name="20% - akcent 1 2 9" xfId="218"/>
    <cellStyle name="20% - akcent 1 3" xfId="217"/>
    <cellStyle name="20% — akcent 1 3" xfId="652"/>
    <cellStyle name="20% - akcent 1 3 2" xfId="216"/>
    <cellStyle name="20% — akcent 1 4" xfId="264"/>
    <cellStyle name="20% - akcent 2 2" xfId="266"/>
    <cellStyle name="20% — akcent 2 2" xfId="12"/>
    <cellStyle name="20% - akcent 2 2 10" xfId="214"/>
    <cellStyle name="20% - akcent 2 2 11" xfId="213"/>
    <cellStyle name="20% - akcent 2 2 12" xfId="212"/>
    <cellStyle name="20% - akcent 2 2 13" xfId="211"/>
    <cellStyle name="20% - akcent 2 2 14" xfId="210"/>
    <cellStyle name="20% - akcent 2 2 15" xfId="209"/>
    <cellStyle name="20% - akcent 2 2 16" xfId="208"/>
    <cellStyle name="20% - akcent 2 2 17" xfId="207"/>
    <cellStyle name="20% - akcent 2 2 18" xfId="206"/>
    <cellStyle name="20% - akcent 2 2 19" xfId="205"/>
    <cellStyle name="20% - akcent 2 2 2" xfId="204"/>
    <cellStyle name="20% - akcent 2 2 20" xfId="203"/>
    <cellStyle name="20% - akcent 2 2 21" xfId="202"/>
    <cellStyle name="20% - akcent 2 2 22" xfId="201"/>
    <cellStyle name="20% - akcent 2 2 23" xfId="200"/>
    <cellStyle name="20% - akcent 2 2 24" xfId="199"/>
    <cellStyle name="20% - akcent 2 2 25" xfId="198"/>
    <cellStyle name="20% - akcent 2 2 26" xfId="197"/>
    <cellStyle name="20% - akcent 2 2 3" xfId="189"/>
    <cellStyle name="20% - akcent 2 2 4" xfId="188"/>
    <cellStyle name="20% - akcent 2 2 5" xfId="196"/>
    <cellStyle name="20% - akcent 2 2 6" xfId="297"/>
    <cellStyle name="20% - akcent 2 2 7" xfId="298"/>
    <cellStyle name="20% - akcent 2 2 8" xfId="299"/>
    <cellStyle name="20% - akcent 2 2 9" xfId="300"/>
    <cellStyle name="20% - akcent 2 3" xfId="301"/>
    <cellStyle name="20% — akcent 2 3" xfId="625"/>
    <cellStyle name="20% - akcent 2 3 2" xfId="302"/>
    <cellStyle name="20% — akcent 2 4" xfId="1316"/>
    <cellStyle name="20% - akcent 3 2" xfId="267"/>
    <cellStyle name="20% — akcent 3 2" xfId="13"/>
    <cellStyle name="20% - akcent 3 2 10" xfId="304"/>
    <cellStyle name="20% - akcent 3 2 11" xfId="305"/>
    <cellStyle name="20% - akcent 3 2 12" xfId="306"/>
    <cellStyle name="20% - akcent 3 2 13" xfId="307"/>
    <cellStyle name="20% - akcent 3 2 14" xfId="308"/>
    <cellStyle name="20% - akcent 3 2 15" xfId="309"/>
    <cellStyle name="20% - akcent 3 2 16" xfId="310"/>
    <cellStyle name="20% - akcent 3 2 17" xfId="311"/>
    <cellStyle name="20% - akcent 3 2 18" xfId="312"/>
    <cellStyle name="20% - akcent 3 2 19" xfId="313"/>
    <cellStyle name="20% - akcent 3 2 2" xfId="314"/>
    <cellStyle name="20% - akcent 3 2 20" xfId="315"/>
    <cellStyle name="20% - akcent 3 2 21" xfId="316"/>
    <cellStyle name="20% - akcent 3 2 22" xfId="317"/>
    <cellStyle name="20% - akcent 3 2 23" xfId="318"/>
    <cellStyle name="20% - akcent 3 2 24" xfId="319"/>
    <cellStyle name="20% - akcent 3 2 25" xfId="320"/>
    <cellStyle name="20% - akcent 3 2 26" xfId="321"/>
    <cellStyle name="20% - akcent 3 2 3" xfId="322"/>
    <cellStyle name="20% - akcent 3 2 4" xfId="323"/>
    <cellStyle name="20% - akcent 3 2 5" xfId="324"/>
    <cellStyle name="20% - akcent 3 2 6" xfId="325"/>
    <cellStyle name="20% - akcent 3 2 7" xfId="326"/>
    <cellStyle name="20% - akcent 3 2 8" xfId="327"/>
    <cellStyle name="20% - akcent 3 2 9" xfId="328"/>
    <cellStyle name="20% - akcent 3 3" xfId="329"/>
    <cellStyle name="20% — akcent 3 3" xfId="598"/>
    <cellStyle name="20% - akcent 3 3 2" xfId="330"/>
    <cellStyle name="20% — akcent 3 4" xfId="263"/>
    <cellStyle name="20% - akcent 4 2" xfId="268"/>
    <cellStyle name="20% — akcent 4 2" xfId="14"/>
    <cellStyle name="20% - akcent 4 2 10" xfId="331"/>
    <cellStyle name="20% - akcent 4 2 11" xfId="332"/>
    <cellStyle name="20% - akcent 4 2 12" xfId="333"/>
    <cellStyle name="20% - akcent 4 2 13" xfId="334"/>
    <cellStyle name="20% - akcent 4 2 14" xfId="335"/>
    <cellStyle name="20% - akcent 4 2 15" xfId="336"/>
    <cellStyle name="20% - akcent 4 2 16" xfId="337"/>
    <cellStyle name="20% - akcent 4 2 17" xfId="338"/>
    <cellStyle name="20% - akcent 4 2 18" xfId="339"/>
    <cellStyle name="20% - akcent 4 2 19" xfId="340"/>
    <cellStyle name="20% - akcent 4 2 2" xfId="341"/>
    <cellStyle name="20% - akcent 4 2 20" xfId="342"/>
    <cellStyle name="20% - akcent 4 2 21" xfId="343"/>
    <cellStyle name="20% - akcent 4 2 22" xfId="344"/>
    <cellStyle name="20% - akcent 4 2 23" xfId="345"/>
    <cellStyle name="20% - akcent 4 2 24" xfId="346"/>
    <cellStyle name="20% - akcent 4 2 25" xfId="347"/>
    <cellStyle name="20% - akcent 4 2 26" xfId="348"/>
    <cellStyle name="20% - akcent 4 2 3" xfId="349"/>
    <cellStyle name="20% - akcent 4 2 4" xfId="350"/>
    <cellStyle name="20% - akcent 4 2 5" xfId="351"/>
    <cellStyle name="20% - akcent 4 2 6" xfId="352"/>
    <cellStyle name="20% - akcent 4 2 7" xfId="353"/>
    <cellStyle name="20% - akcent 4 2 8" xfId="354"/>
    <cellStyle name="20% - akcent 4 2 9" xfId="355"/>
    <cellStyle name="20% - akcent 4 3" xfId="356"/>
    <cellStyle name="20% — akcent 4 3" xfId="597"/>
    <cellStyle name="20% - akcent 4 3 2" xfId="357"/>
    <cellStyle name="20% — akcent 4 4" xfId="1315"/>
    <cellStyle name="20% - akcent 5 2" xfId="269"/>
    <cellStyle name="20% — akcent 5 2" xfId="15"/>
    <cellStyle name="20% - akcent 5 2 10" xfId="358"/>
    <cellStyle name="20% - akcent 5 2 11" xfId="359"/>
    <cellStyle name="20% - akcent 5 2 12" xfId="360"/>
    <cellStyle name="20% - akcent 5 2 13" xfId="361"/>
    <cellStyle name="20% - akcent 5 2 14" xfId="362"/>
    <cellStyle name="20% - akcent 5 2 15" xfId="363"/>
    <cellStyle name="20% - akcent 5 2 16" xfId="364"/>
    <cellStyle name="20% - akcent 5 2 17" xfId="365"/>
    <cellStyle name="20% - akcent 5 2 18" xfId="366"/>
    <cellStyle name="20% - akcent 5 2 19" xfId="367"/>
    <cellStyle name="20% - akcent 5 2 2" xfId="368"/>
    <cellStyle name="20% - akcent 5 2 20" xfId="369"/>
    <cellStyle name="20% - akcent 5 2 21" xfId="370"/>
    <cellStyle name="20% - akcent 5 2 22" xfId="371"/>
    <cellStyle name="20% - akcent 5 2 23" xfId="372"/>
    <cellStyle name="20% - akcent 5 2 24" xfId="373"/>
    <cellStyle name="20% - akcent 5 2 25" xfId="374"/>
    <cellStyle name="20% - akcent 5 2 26" xfId="375"/>
    <cellStyle name="20% - akcent 5 2 3" xfId="376"/>
    <cellStyle name="20% - akcent 5 2 4" xfId="377"/>
    <cellStyle name="20% - akcent 5 2 5" xfId="378"/>
    <cellStyle name="20% - akcent 5 2 6" xfId="379"/>
    <cellStyle name="20% - akcent 5 2 7" xfId="380"/>
    <cellStyle name="20% - akcent 5 2 8" xfId="381"/>
    <cellStyle name="20% - akcent 5 2 9" xfId="382"/>
    <cellStyle name="20% - akcent 5 3" xfId="383"/>
    <cellStyle name="20% — akcent 5 3" xfId="596"/>
    <cellStyle name="20% - akcent 5 3 2" xfId="384"/>
    <cellStyle name="20% — akcent 5 4" xfId="262"/>
    <cellStyle name="20% - akcent 6 2" xfId="270"/>
    <cellStyle name="20% — akcent 6 2" xfId="16"/>
    <cellStyle name="20% - akcent 6 2 10" xfId="385"/>
    <cellStyle name="20% - akcent 6 2 11" xfId="386"/>
    <cellStyle name="20% - akcent 6 2 12" xfId="387"/>
    <cellStyle name="20% - akcent 6 2 13" xfId="388"/>
    <cellStyle name="20% - akcent 6 2 14" xfId="389"/>
    <cellStyle name="20% - akcent 6 2 15" xfId="390"/>
    <cellStyle name="20% - akcent 6 2 16" xfId="391"/>
    <cellStyle name="20% - akcent 6 2 17" xfId="392"/>
    <cellStyle name="20% - akcent 6 2 18" xfId="393"/>
    <cellStyle name="20% - akcent 6 2 19" xfId="394"/>
    <cellStyle name="20% - akcent 6 2 2" xfId="395"/>
    <cellStyle name="20% - akcent 6 2 20" xfId="396"/>
    <cellStyle name="20% - akcent 6 2 21" xfId="397"/>
    <cellStyle name="20% - akcent 6 2 22" xfId="398"/>
    <cellStyle name="20% - akcent 6 2 23" xfId="399"/>
    <cellStyle name="20% - akcent 6 2 24" xfId="400"/>
    <cellStyle name="20% - akcent 6 2 25" xfId="401"/>
    <cellStyle name="20% - akcent 6 2 26" xfId="402"/>
    <cellStyle name="20% - akcent 6 2 3" xfId="403"/>
    <cellStyle name="20% - akcent 6 2 4" xfId="404"/>
    <cellStyle name="20% - akcent 6 2 5" xfId="405"/>
    <cellStyle name="20% - akcent 6 2 6" xfId="406"/>
    <cellStyle name="20% - akcent 6 2 7" xfId="407"/>
    <cellStyle name="20% - akcent 6 2 8" xfId="408"/>
    <cellStyle name="20% - akcent 6 2 9" xfId="409"/>
    <cellStyle name="20% - akcent 6 3" xfId="410"/>
    <cellStyle name="20% — akcent 6 3" xfId="595"/>
    <cellStyle name="20% - akcent 6 3 2" xfId="411"/>
    <cellStyle name="20% — akcent 6 4" xfId="1314"/>
    <cellStyle name="40% - Accent1" xfId="142"/>
    <cellStyle name="40% - Accent1 2" xfId="413"/>
    <cellStyle name="40% - Accent1 3" xfId="414"/>
    <cellStyle name="40% - Accent2" xfId="143"/>
    <cellStyle name="40% - Accent2 2" xfId="416"/>
    <cellStyle name="40% - Accent2 3" xfId="417"/>
    <cellStyle name="40% - Accent3" xfId="144"/>
    <cellStyle name="40% - Accent3 2" xfId="419"/>
    <cellStyle name="40% - Accent3 3" xfId="420"/>
    <cellStyle name="40% - Accent4" xfId="145"/>
    <cellStyle name="40% - Accent4 2" xfId="422"/>
    <cellStyle name="40% - Accent4 3" xfId="423"/>
    <cellStyle name="40% - Accent5" xfId="146"/>
    <cellStyle name="40% - Accent5 2" xfId="425"/>
    <cellStyle name="40% - Accent5 3" xfId="426"/>
    <cellStyle name="40% - Accent6" xfId="147"/>
    <cellStyle name="40% - Accent6 2" xfId="428"/>
    <cellStyle name="40% - Accent6 3" xfId="429"/>
    <cellStyle name="40% - akcent 1 2" xfId="271"/>
    <cellStyle name="40% — akcent 1 2" xfId="17"/>
    <cellStyle name="40% - akcent 1 2 10" xfId="431"/>
    <cellStyle name="40% - akcent 1 2 11" xfId="432"/>
    <cellStyle name="40% - akcent 1 2 12" xfId="433"/>
    <cellStyle name="40% - akcent 1 2 13" xfId="434"/>
    <cellStyle name="40% - akcent 1 2 14" xfId="435"/>
    <cellStyle name="40% - akcent 1 2 15" xfId="436"/>
    <cellStyle name="40% - akcent 1 2 16" xfId="437"/>
    <cellStyle name="40% - akcent 1 2 17" xfId="438"/>
    <cellStyle name="40% - akcent 1 2 18" xfId="439"/>
    <cellStyle name="40% - akcent 1 2 19" xfId="440"/>
    <cellStyle name="40% - akcent 1 2 2" xfId="441"/>
    <cellStyle name="40% - akcent 1 2 20" xfId="442"/>
    <cellStyle name="40% - akcent 1 2 21" xfId="443"/>
    <cellStyle name="40% - akcent 1 2 22" xfId="444"/>
    <cellStyle name="40% - akcent 1 2 23" xfId="445"/>
    <cellStyle name="40% - akcent 1 2 24" xfId="446"/>
    <cellStyle name="40% - akcent 1 2 25" xfId="447"/>
    <cellStyle name="40% - akcent 1 2 26" xfId="448"/>
    <cellStyle name="40% - akcent 1 2 3" xfId="449"/>
    <cellStyle name="40% - akcent 1 2 4" xfId="450"/>
    <cellStyle name="40% - akcent 1 2 5" xfId="451"/>
    <cellStyle name="40% - akcent 1 2 6" xfId="452"/>
    <cellStyle name="40% - akcent 1 2 7" xfId="453"/>
    <cellStyle name="40% - akcent 1 2 8" xfId="454"/>
    <cellStyle name="40% - akcent 1 2 9" xfId="455"/>
    <cellStyle name="40% - akcent 1 3" xfId="456"/>
    <cellStyle name="40% — akcent 1 3" xfId="486"/>
    <cellStyle name="40% - akcent 1 3 2" xfId="457"/>
    <cellStyle name="40% — akcent 1 4" xfId="261"/>
    <cellStyle name="40% - akcent 2 2" xfId="272"/>
    <cellStyle name="40% — akcent 2 2" xfId="18"/>
    <cellStyle name="40% - akcent 2 2 10" xfId="459"/>
    <cellStyle name="40% - akcent 2 2 11" xfId="460"/>
    <cellStyle name="40% - akcent 2 2 12" xfId="461"/>
    <cellStyle name="40% - akcent 2 2 13" xfId="462"/>
    <cellStyle name="40% - akcent 2 2 14" xfId="463"/>
    <cellStyle name="40% - akcent 2 2 15" xfId="464"/>
    <cellStyle name="40% - akcent 2 2 16" xfId="465"/>
    <cellStyle name="40% - akcent 2 2 17" xfId="466"/>
    <cellStyle name="40% - akcent 2 2 18" xfId="467"/>
    <cellStyle name="40% - akcent 2 2 19" xfId="468"/>
    <cellStyle name="40% - akcent 2 2 2" xfId="469"/>
    <cellStyle name="40% - akcent 2 2 20" xfId="470"/>
    <cellStyle name="40% - akcent 2 2 21" xfId="471"/>
    <cellStyle name="40% - akcent 2 2 22" xfId="472"/>
    <cellStyle name="40% - akcent 2 2 23" xfId="473"/>
    <cellStyle name="40% - akcent 2 2 24" xfId="474"/>
    <cellStyle name="40% - akcent 2 2 25" xfId="475"/>
    <cellStyle name="40% - akcent 2 2 26" xfId="476"/>
    <cellStyle name="40% - akcent 2 2 3" xfId="477"/>
    <cellStyle name="40% - akcent 2 2 4" xfId="478"/>
    <cellStyle name="40% - akcent 2 2 5" xfId="479"/>
    <cellStyle name="40% - akcent 2 2 6" xfId="480"/>
    <cellStyle name="40% - akcent 2 2 7" xfId="481"/>
    <cellStyle name="40% - akcent 2 2 8" xfId="482"/>
    <cellStyle name="40% - akcent 2 2 9" xfId="483"/>
    <cellStyle name="40% - akcent 2 3" xfId="484"/>
    <cellStyle name="40% — akcent 2 3" xfId="458"/>
    <cellStyle name="40% - akcent 2 3 2" xfId="485"/>
    <cellStyle name="40% — akcent 2 4" xfId="258"/>
    <cellStyle name="40% - akcent 3 2" xfId="273"/>
    <cellStyle name="40% — akcent 3 2" xfId="19"/>
    <cellStyle name="40% - akcent 3 2 10" xfId="487"/>
    <cellStyle name="40% - akcent 3 2 11" xfId="488"/>
    <cellStyle name="40% - akcent 3 2 12" xfId="489"/>
    <cellStyle name="40% - akcent 3 2 13" xfId="490"/>
    <cellStyle name="40% - akcent 3 2 14" xfId="491"/>
    <cellStyle name="40% - akcent 3 2 15" xfId="492"/>
    <cellStyle name="40% - akcent 3 2 16" xfId="493"/>
    <cellStyle name="40% - akcent 3 2 17" xfId="494"/>
    <cellStyle name="40% - akcent 3 2 18" xfId="495"/>
    <cellStyle name="40% - akcent 3 2 19" xfId="496"/>
    <cellStyle name="40% - akcent 3 2 2" xfId="497"/>
    <cellStyle name="40% - akcent 3 2 20" xfId="498"/>
    <cellStyle name="40% - akcent 3 2 21" xfId="499"/>
    <cellStyle name="40% - akcent 3 2 22" xfId="500"/>
    <cellStyle name="40% - akcent 3 2 23" xfId="501"/>
    <cellStyle name="40% - akcent 3 2 24" xfId="502"/>
    <cellStyle name="40% - akcent 3 2 25" xfId="503"/>
    <cellStyle name="40% - akcent 3 2 26" xfId="504"/>
    <cellStyle name="40% - akcent 3 2 3" xfId="505"/>
    <cellStyle name="40% - akcent 3 2 4" xfId="506"/>
    <cellStyle name="40% - akcent 3 2 5" xfId="507"/>
    <cellStyle name="40% - akcent 3 2 6" xfId="508"/>
    <cellStyle name="40% - akcent 3 2 7" xfId="509"/>
    <cellStyle name="40% - akcent 3 2 8" xfId="510"/>
    <cellStyle name="40% - akcent 3 2 9" xfId="511"/>
    <cellStyle name="40% - akcent 3 3" xfId="512"/>
    <cellStyle name="40% — akcent 3 3" xfId="430"/>
    <cellStyle name="40% - akcent 3 3 2" xfId="513"/>
    <cellStyle name="40% — akcent 3 4" xfId="255"/>
    <cellStyle name="40% - akcent 4 2" xfId="274"/>
    <cellStyle name="40% — akcent 4 2" xfId="20"/>
    <cellStyle name="40% - akcent 4 2 10" xfId="514"/>
    <cellStyle name="40% - akcent 4 2 11" xfId="515"/>
    <cellStyle name="40% - akcent 4 2 12" xfId="516"/>
    <cellStyle name="40% - akcent 4 2 13" xfId="517"/>
    <cellStyle name="40% - akcent 4 2 14" xfId="518"/>
    <cellStyle name="40% - akcent 4 2 15" xfId="519"/>
    <cellStyle name="40% - akcent 4 2 16" xfId="520"/>
    <cellStyle name="40% - akcent 4 2 17" xfId="521"/>
    <cellStyle name="40% - akcent 4 2 18" xfId="522"/>
    <cellStyle name="40% - akcent 4 2 19" xfId="523"/>
    <cellStyle name="40% - akcent 4 2 2" xfId="524"/>
    <cellStyle name="40% - akcent 4 2 20" xfId="525"/>
    <cellStyle name="40% - akcent 4 2 21" xfId="526"/>
    <cellStyle name="40% - akcent 4 2 22" xfId="527"/>
    <cellStyle name="40% - akcent 4 2 23" xfId="528"/>
    <cellStyle name="40% - akcent 4 2 24" xfId="529"/>
    <cellStyle name="40% - akcent 4 2 25" xfId="530"/>
    <cellStyle name="40% - akcent 4 2 26" xfId="531"/>
    <cellStyle name="40% - akcent 4 2 3" xfId="532"/>
    <cellStyle name="40% - akcent 4 2 4" xfId="533"/>
    <cellStyle name="40% - akcent 4 2 5" xfId="534"/>
    <cellStyle name="40% - akcent 4 2 6" xfId="535"/>
    <cellStyle name="40% - akcent 4 2 7" xfId="536"/>
    <cellStyle name="40% - akcent 4 2 8" xfId="537"/>
    <cellStyle name="40% - akcent 4 2 9" xfId="538"/>
    <cellStyle name="40% - akcent 4 3" xfId="539"/>
    <cellStyle name="40% — akcent 4 3" xfId="427"/>
    <cellStyle name="40% - akcent 4 3 2" xfId="540"/>
    <cellStyle name="40% — akcent 4 4" xfId="1313"/>
    <cellStyle name="40% - akcent 5 2" xfId="275"/>
    <cellStyle name="40% — akcent 5 2" xfId="21"/>
    <cellStyle name="40% - akcent 5 2 10" xfId="541"/>
    <cellStyle name="40% - akcent 5 2 11" xfId="542"/>
    <cellStyle name="40% - akcent 5 2 12" xfId="543"/>
    <cellStyle name="40% - akcent 5 2 13" xfId="544"/>
    <cellStyle name="40% - akcent 5 2 14" xfId="545"/>
    <cellStyle name="40% - akcent 5 2 15" xfId="546"/>
    <cellStyle name="40% - akcent 5 2 16" xfId="547"/>
    <cellStyle name="40% - akcent 5 2 17" xfId="548"/>
    <cellStyle name="40% - akcent 5 2 18" xfId="549"/>
    <cellStyle name="40% - akcent 5 2 19" xfId="550"/>
    <cellStyle name="40% - akcent 5 2 2" xfId="551"/>
    <cellStyle name="40% - akcent 5 2 20" xfId="552"/>
    <cellStyle name="40% - akcent 5 2 21" xfId="553"/>
    <cellStyle name="40% - akcent 5 2 22" xfId="554"/>
    <cellStyle name="40% - akcent 5 2 23" xfId="555"/>
    <cellStyle name="40% - akcent 5 2 24" xfId="556"/>
    <cellStyle name="40% - akcent 5 2 25" xfId="557"/>
    <cellStyle name="40% - akcent 5 2 26" xfId="558"/>
    <cellStyle name="40% - akcent 5 2 3" xfId="559"/>
    <cellStyle name="40% - akcent 5 2 4" xfId="560"/>
    <cellStyle name="40% - akcent 5 2 5" xfId="561"/>
    <cellStyle name="40% - akcent 5 2 6" xfId="562"/>
    <cellStyle name="40% - akcent 5 2 7" xfId="563"/>
    <cellStyle name="40% - akcent 5 2 8" xfId="564"/>
    <cellStyle name="40% - akcent 5 2 9" xfId="565"/>
    <cellStyle name="40% - akcent 5 3" xfId="566"/>
    <cellStyle name="40% — akcent 5 3" xfId="424"/>
    <cellStyle name="40% - akcent 5 3 2" xfId="567"/>
    <cellStyle name="40% — akcent 5 4" xfId="1312"/>
    <cellStyle name="40% - akcent 6 2" xfId="276"/>
    <cellStyle name="40% — akcent 6 2" xfId="22"/>
    <cellStyle name="40% - akcent 6 2 10" xfId="568"/>
    <cellStyle name="40% - akcent 6 2 11" xfId="569"/>
    <cellStyle name="40% - akcent 6 2 12" xfId="570"/>
    <cellStyle name="40% - akcent 6 2 13" xfId="571"/>
    <cellStyle name="40% - akcent 6 2 14" xfId="572"/>
    <cellStyle name="40% - akcent 6 2 15" xfId="573"/>
    <cellStyle name="40% - akcent 6 2 16" xfId="574"/>
    <cellStyle name="40% - akcent 6 2 17" xfId="575"/>
    <cellStyle name="40% - akcent 6 2 18" xfId="576"/>
    <cellStyle name="40% - akcent 6 2 19" xfId="577"/>
    <cellStyle name="40% - akcent 6 2 2" xfId="578"/>
    <cellStyle name="40% - akcent 6 2 20" xfId="579"/>
    <cellStyle name="40% - akcent 6 2 21" xfId="580"/>
    <cellStyle name="40% - akcent 6 2 22" xfId="581"/>
    <cellStyle name="40% - akcent 6 2 23" xfId="582"/>
    <cellStyle name="40% - akcent 6 2 24" xfId="583"/>
    <cellStyle name="40% - akcent 6 2 25" xfId="584"/>
    <cellStyle name="40% - akcent 6 2 26" xfId="585"/>
    <cellStyle name="40% - akcent 6 2 3" xfId="586"/>
    <cellStyle name="40% - akcent 6 2 4" xfId="587"/>
    <cellStyle name="40% - akcent 6 2 5" xfId="588"/>
    <cellStyle name="40% - akcent 6 2 6" xfId="589"/>
    <cellStyle name="40% - akcent 6 2 7" xfId="590"/>
    <cellStyle name="40% - akcent 6 2 8" xfId="591"/>
    <cellStyle name="40% - akcent 6 2 9" xfId="592"/>
    <cellStyle name="40% - akcent 6 3" xfId="593"/>
    <cellStyle name="40% — akcent 6 3" xfId="421"/>
    <cellStyle name="40% - akcent 6 3 2" xfId="594"/>
    <cellStyle name="40% — akcent 6 4" xfId="1311"/>
    <cellStyle name="60% - Accent1" xfId="148"/>
    <cellStyle name="60% - Accent2" xfId="149"/>
    <cellStyle name="60% - Accent3" xfId="150"/>
    <cellStyle name="60% - Accent4" xfId="151"/>
    <cellStyle name="60% - Accent5" xfId="152"/>
    <cellStyle name="60% - Accent6" xfId="153"/>
    <cellStyle name="60% - akcent 1 2" xfId="277"/>
    <cellStyle name="60% — akcent 1 2" xfId="23"/>
    <cellStyle name="60% - akcent 1 2 10" xfId="599"/>
    <cellStyle name="60% - akcent 1 2 11" xfId="600"/>
    <cellStyle name="60% - akcent 1 2 12" xfId="601"/>
    <cellStyle name="60% - akcent 1 2 13" xfId="602"/>
    <cellStyle name="60% - akcent 1 2 14" xfId="603"/>
    <cellStyle name="60% - akcent 1 2 15" xfId="604"/>
    <cellStyle name="60% - akcent 1 2 16" xfId="605"/>
    <cellStyle name="60% - akcent 1 2 17" xfId="606"/>
    <cellStyle name="60% - akcent 1 2 18" xfId="607"/>
    <cellStyle name="60% - akcent 1 2 19" xfId="608"/>
    <cellStyle name="60% - akcent 1 2 2" xfId="609"/>
    <cellStyle name="60% - akcent 1 2 20" xfId="610"/>
    <cellStyle name="60% - akcent 1 2 21" xfId="611"/>
    <cellStyle name="60% - akcent 1 2 22" xfId="612"/>
    <cellStyle name="60% - akcent 1 2 23" xfId="613"/>
    <cellStyle name="60% - akcent 1 2 24" xfId="614"/>
    <cellStyle name="60% - akcent 1 2 25" xfId="615"/>
    <cellStyle name="60% - akcent 1 2 26" xfId="616"/>
    <cellStyle name="60% - akcent 1 2 3" xfId="617"/>
    <cellStyle name="60% - akcent 1 2 4" xfId="618"/>
    <cellStyle name="60% - akcent 1 2 5" xfId="619"/>
    <cellStyle name="60% - akcent 1 2 6" xfId="620"/>
    <cellStyle name="60% - akcent 1 2 7" xfId="621"/>
    <cellStyle name="60% - akcent 1 2 8" xfId="622"/>
    <cellStyle name="60% - akcent 1 2 9" xfId="623"/>
    <cellStyle name="60% - akcent 1 3" xfId="624"/>
    <cellStyle name="60% — akcent 1 3" xfId="303"/>
    <cellStyle name="60% — akcent 1 4" xfId="412"/>
    <cellStyle name="60% - akcent 2 2" xfId="278"/>
    <cellStyle name="60% — akcent 2 2" xfId="24"/>
    <cellStyle name="60% - akcent 2 2 10" xfId="626"/>
    <cellStyle name="60% - akcent 2 2 11" xfId="627"/>
    <cellStyle name="60% - akcent 2 2 12" xfId="628"/>
    <cellStyle name="60% - akcent 2 2 13" xfId="629"/>
    <cellStyle name="60% - akcent 2 2 14" xfId="630"/>
    <cellStyle name="60% - akcent 2 2 15" xfId="631"/>
    <cellStyle name="60% - akcent 2 2 16" xfId="632"/>
    <cellStyle name="60% - akcent 2 2 17" xfId="633"/>
    <cellStyle name="60% - akcent 2 2 18" xfId="634"/>
    <cellStyle name="60% - akcent 2 2 19" xfId="635"/>
    <cellStyle name="60% - akcent 2 2 2" xfId="636"/>
    <cellStyle name="60% - akcent 2 2 20" xfId="637"/>
    <cellStyle name="60% - akcent 2 2 21" xfId="638"/>
    <cellStyle name="60% - akcent 2 2 22" xfId="639"/>
    <cellStyle name="60% - akcent 2 2 23" xfId="640"/>
    <cellStyle name="60% - akcent 2 2 24" xfId="641"/>
    <cellStyle name="60% - akcent 2 2 25" xfId="642"/>
    <cellStyle name="60% - akcent 2 2 26" xfId="643"/>
    <cellStyle name="60% - akcent 2 2 3" xfId="644"/>
    <cellStyle name="60% - akcent 2 2 4" xfId="645"/>
    <cellStyle name="60% - akcent 2 2 5" xfId="646"/>
    <cellStyle name="60% - akcent 2 2 6" xfId="647"/>
    <cellStyle name="60% - akcent 2 2 7" xfId="648"/>
    <cellStyle name="60% - akcent 2 2 8" xfId="649"/>
    <cellStyle name="60% - akcent 2 2 9" xfId="650"/>
    <cellStyle name="60% - akcent 2 3" xfId="651"/>
    <cellStyle name="60% — akcent 2 3" xfId="215"/>
    <cellStyle name="60% — akcent 2 4" xfId="415"/>
    <cellStyle name="60% - akcent 3 2" xfId="279"/>
    <cellStyle name="60% — akcent 3 2" xfId="25"/>
    <cellStyle name="60% - akcent 3 2 10" xfId="653"/>
    <cellStyle name="60% - akcent 3 2 11" xfId="654"/>
    <cellStyle name="60% - akcent 3 2 12" xfId="655"/>
    <cellStyle name="60% - akcent 3 2 13" xfId="656"/>
    <cellStyle name="60% - akcent 3 2 14" xfId="657"/>
    <cellStyle name="60% - akcent 3 2 15" xfId="658"/>
    <cellStyle name="60% - akcent 3 2 16" xfId="659"/>
    <cellStyle name="60% - akcent 3 2 17" xfId="660"/>
    <cellStyle name="60% - akcent 3 2 18" xfId="661"/>
    <cellStyle name="60% - akcent 3 2 19" xfId="662"/>
    <cellStyle name="60% - akcent 3 2 2" xfId="663"/>
    <cellStyle name="60% - akcent 3 2 20" xfId="664"/>
    <cellStyle name="60% - akcent 3 2 21" xfId="665"/>
    <cellStyle name="60% - akcent 3 2 22" xfId="666"/>
    <cellStyle name="60% - akcent 3 2 23" xfId="667"/>
    <cellStyle name="60% - akcent 3 2 24" xfId="668"/>
    <cellStyle name="60% - akcent 3 2 25" xfId="669"/>
    <cellStyle name="60% - akcent 3 2 26" xfId="670"/>
    <cellStyle name="60% - akcent 3 2 3" xfId="671"/>
    <cellStyle name="60% - akcent 3 2 4" xfId="672"/>
    <cellStyle name="60% - akcent 3 2 5" xfId="673"/>
    <cellStyle name="60% - akcent 3 2 6" xfId="674"/>
    <cellStyle name="60% - akcent 3 2 7" xfId="675"/>
    <cellStyle name="60% - akcent 3 2 8" xfId="676"/>
    <cellStyle name="60% - akcent 3 2 9" xfId="677"/>
    <cellStyle name="60% - akcent 3 3" xfId="678"/>
    <cellStyle name="60% — akcent 3 3" xfId="243"/>
    <cellStyle name="60% — akcent 3 4" xfId="418"/>
    <cellStyle name="60% - akcent 4 2" xfId="280"/>
    <cellStyle name="60% — akcent 4 2" xfId="26"/>
    <cellStyle name="60% - akcent 4 2 10" xfId="679"/>
    <cellStyle name="60% - akcent 4 2 11" xfId="680"/>
    <cellStyle name="60% - akcent 4 2 12" xfId="681"/>
    <cellStyle name="60% - akcent 4 2 13" xfId="682"/>
    <cellStyle name="60% - akcent 4 2 14" xfId="683"/>
    <cellStyle name="60% - akcent 4 2 15" xfId="684"/>
    <cellStyle name="60% - akcent 4 2 16" xfId="685"/>
    <cellStyle name="60% - akcent 4 2 17" xfId="686"/>
    <cellStyle name="60% - akcent 4 2 18" xfId="687"/>
    <cellStyle name="60% - akcent 4 2 19" xfId="688"/>
    <cellStyle name="60% - akcent 4 2 2" xfId="689"/>
    <cellStyle name="60% - akcent 4 2 20" xfId="690"/>
    <cellStyle name="60% - akcent 4 2 21" xfId="691"/>
    <cellStyle name="60% - akcent 4 2 22" xfId="692"/>
    <cellStyle name="60% - akcent 4 2 23" xfId="693"/>
    <cellStyle name="60% - akcent 4 2 24" xfId="694"/>
    <cellStyle name="60% - akcent 4 2 25" xfId="695"/>
    <cellStyle name="60% - akcent 4 2 26" xfId="696"/>
    <cellStyle name="60% - akcent 4 2 3" xfId="697"/>
    <cellStyle name="60% - akcent 4 2 4" xfId="698"/>
    <cellStyle name="60% - akcent 4 2 5" xfId="699"/>
    <cellStyle name="60% - akcent 4 2 6" xfId="700"/>
    <cellStyle name="60% - akcent 4 2 7" xfId="701"/>
    <cellStyle name="60% - akcent 4 2 8" xfId="702"/>
    <cellStyle name="60% - akcent 4 2 9" xfId="703"/>
    <cellStyle name="60% - akcent 4 3" xfId="704"/>
    <cellStyle name="60% — akcent 4 3" xfId="246"/>
    <cellStyle name="60% — akcent 4 4" xfId="295"/>
    <cellStyle name="60% - akcent 5 2" xfId="281"/>
    <cellStyle name="60% — akcent 5 2" xfId="27"/>
    <cellStyle name="60% - akcent 5 2 10" xfId="705"/>
    <cellStyle name="60% - akcent 5 2 11" xfId="706"/>
    <cellStyle name="60% - akcent 5 2 12" xfId="707"/>
    <cellStyle name="60% - akcent 5 2 13" xfId="708"/>
    <cellStyle name="60% - akcent 5 2 14" xfId="709"/>
    <cellStyle name="60% - akcent 5 2 15" xfId="710"/>
    <cellStyle name="60% - akcent 5 2 16" xfId="711"/>
    <cellStyle name="60% - akcent 5 2 17" xfId="712"/>
    <cellStyle name="60% - akcent 5 2 18" xfId="713"/>
    <cellStyle name="60% - akcent 5 2 19" xfId="714"/>
    <cellStyle name="60% - akcent 5 2 2" xfId="715"/>
    <cellStyle name="60% - akcent 5 2 20" xfId="716"/>
    <cellStyle name="60% - akcent 5 2 21" xfId="717"/>
    <cellStyle name="60% - akcent 5 2 22" xfId="718"/>
    <cellStyle name="60% - akcent 5 2 23" xfId="719"/>
    <cellStyle name="60% - akcent 5 2 24" xfId="720"/>
    <cellStyle name="60% - akcent 5 2 25" xfId="721"/>
    <cellStyle name="60% - akcent 5 2 26" xfId="722"/>
    <cellStyle name="60% - akcent 5 2 3" xfId="723"/>
    <cellStyle name="60% - akcent 5 2 4" xfId="724"/>
    <cellStyle name="60% - akcent 5 2 5" xfId="725"/>
    <cellStyle name="60% - akcent 5 2 6" xfId="726"/>
    <cellStyle name="60% - akcent 5 2 7" xfId="727"/>
    <cellStyle name="60% - akcent 5 2 8" xfId="728"/>
    <cellStyle name="60% - akcent 5 2 9" xfId="729"/>
    <cellStyle name="60% - akcent 5 3" xfId="730"/>
    <cellStyle name="60% — akcent 5 3" xfId="249"/>
    <cellStyle name="60% — akcent 5 4" xfId="192"/>
    <cellStyle name="60% - akcent 6 2" xfId="282"/>
    <cellStyle name="60% — akcent 6 2" xfId="28"/>
    <cellStyle name="60% - akcent 6 2 10" xfId="731"/>
    <cellStyle name="60% - akcent 6 2 11" xfId="732"/>
    <cellStyle name="60% - akcent 6 2 12" xfId="733"/>
    <cellStyle name="60% - akcent 6 2 13" xfId="734"/>
    <cellStyle name="60% - akcent 6 2 14" xfId="735"/>
    <cellStyle name="60% - akcent 6 2 15" xfId="736"/>
    <cellStyle name="60% - akcent 6 2 16" xfId="737"/>
    <cellStyle name="60% - akcent 6 2 17" xfId="738"/>
    <cellStyle name="60% - akcent 6 2 18" xfId="739"/>
    <cellStyle name="60% - akcent 6 2 19" xfId="740"/>
    <cellStyle name="60% - akcent 6 2 2" xfId="741"/>
    <cellStyle name="60% - akcent 6 2 20" xfId="742"/>
    <cellStyle name="60% - akcent 6 2 21" xfId="743"/>
    <cellStyle name="60% - akcent 6 2 22" xfId="744"/>
    <cellStyle name="60% - akcent 6 2 23" xfId="745"/>
    <cellStyle name="60% - akcent 6 2 24" xfId="746"/>
    <cellStyle name="60% - akcent 6 2 25" xfId="747"/>
    <cellStyle name="60% - akcent 6 2 26" xfId="748"/>
    <cellStyle name="60% - akcent 6 2 3" xfId="749"/>
    <cellStyle name="60% - akcent 6 2 4" xfId="750"/>
    <cellStyle name="60% - akcent 6 2 5" xfId="751"/>
    <cellStyle name="60% - akcent 6 2 6" xfId="752"/>
    <cellStyle name="60% - akcent 6 2 7" xfId="753"/>
    <cellStyle name="60% - akcent 6 2 8" xfId="754"/>
    <cellStyle name="60% - akcent 6 2 9" xfId="755"/>
    <cellStyle name="60% - akcent 6 3" xfId="756"/>
    <cellStyle name="60% — akcent 6 3" xfId="252"/>
    <cellStyle name="60% — akcent 6 4" xfId="287"/>
    <cellStyle name="Accent1" xfId="154"/>
    <cellStyle name="Accent2" xfId="155"/>
    <cellStyle name="Accent3" xfId="156"/>
    <cellStyle name="Accent4" xfId="157"/>
    <cellStyle name="Accent5" xfId="158"/>
    <cellStyle name="Accent6" xfId="159"/>
    <cellStyle name="Akcent 1 2" xfId="29"/>
    <cellStyle name="Akcent 1 2 10" xfId="757"/>
    <cellStyle name="Akcent 1 2 11" xfId="758"/>
    <cellStyle name="Akcent 1 2 12" xfId="759"/>
    <cellStyle name="Akcent 1 2 13" xfId="760"/>
    <cellStyle name="Akcent 1 2 14" xfId="761"/>
    <cellStyle name="Akcent 1 2 15" xfId="762"/>
    <cellStyle name="Akcent 1 2 16" xfId="763"/>
    <cellStyle name="Akcent 1 2 17" xfId="764"/>
    <cellStyle name="Akcent 1 2 18" xfId="765"/>
    <cellStyle name="Akcent 1 2 19" xfId="766"/>
    <cellStyle name="Akcent 1 2 2" xfId="767"/>
    <cellStyle name="Akcent 1 2 20" xfId="768"/>
    <cellStyle name="Akcent 1 2 21" xfId="769"/>
    <cellStyle name="Akcent 1 2 22" xfId="770"/>
    <cellStyle name="Akcent 1 2 23" xfId="771"/>
    <cellStyle name="Akcent 1 2 24" xfId="772"/>
    <cellStyle name="Akcent 1 2 25" xfId="773"/>
    <cellStyle name="Akcent 1 2 26" xfId="774"/>
    <cellStyle name="Akcent 1 2 3" xfId="775"/>
    <cellStyle name="Akcent 1 2 4" xfId="776"/>
    <cellStyle name="Akcent 1 2 5" xfId="777"/>
    <cellStyle name="Akcent 1 2 6" xfId="778"/>
    <cellStyle name="Akcent 1 2 7" xfId="779"/>
    <cellStyle name="Akcent 1 2 8" xfId="780"/>
    <cellStyle name="Akcent 1 2 9" xfId="781"/>
    <cellStyle name="Akcent 1 3" xfId="782"/>
    <cellStyle name="Akcent 2 2" xfId="30"/>
    <cellStyle name="Akcent 2 2 10" xfId="783"/>
    <cellStyle name="Akcent 2 2 11" xfId="784"/>
    <cellStyle name="Akcent 2 2 12" xfId="785"/>
    <cellStyle name="Akcent 2 2 13" xfId="786"/>
    <cellStyle name="Akcent 2 2 14" xfId="787"/>
    <cellStyle name="Akcent 2 2 15" xfId="788"/>
    <cellStyle name="Akcent 2 2 16" xfId="789"/>
    <cellStyle name="Akcent 2 2 17" xfId="790"/>
    <cellStyle name="Akcent 2 2 18" xfId="791"/>
    <cellStyle name="Akcent 2 2 19" xfId="792"/>
    <cellStyle name="Akcent 2 2 2" xfId="793"/>
    <cellStyle name="Akcent 2 2 20" xfId="794"/>
    <cellStyle name="Akcent 2 2 21" xfId="795"/>
    <cellStyle name="Akcent 2 2 22" xfId="796"/>
    <cellStyle name="Akcent 2 2 23" xfId="797"/>
    <cellStyle name="Akcent 2 2 24" xfId="798"/>
    <cellStyle name="Akcent 2 2 25" xfId="799"/>
    <cellStyle name="Akcent 2 2 26" xfId="800"/>
    <cellStyle name="Akcent 2 2 3" xfId="801"/>
    <cellStyle name="Akcent 2 2 4" xfId="802"/>
    <cellStyle name="Akcent 2 2 5" xfId="803"/>
    <cellStyle name="Akcent 2 2 6" xfId="804"/>
    <cellStyle name="Akcent 2 2 7" xfId="805"/>
    <cellStyle name="Akcent 2 2 8" xfId="806"/>
    <cellStyle name="Akcent 2 2 9" xfId="807"/>
    <cellStyle name="Akcent 2 3" xfId="808"/>
    <cellStyle name="Akcent 3 2" xfId="31"/>
    <cellStyle name="Akcent 3 2 10" xfId="809"/>
    <cellStyle name="Akcent 3 2 11" xfId="810"/>
    <cellStyle name="Akcent 3 2 12" xfId="811"/>
    <cellStyle name="Akcent 3 2 13" xfId="812"/>
    <cellStyle name="Akcent 3 2 14" xfId="813"/>
    <cellStyle name="Akcent 3 2 15" xfId="814"/>
    <cellStyle name="Akcent 3 2 16" xfId="815"/>
    <cellStyle name="Akcent 3 2 17" xfId="816"/>
    <cellStyle name="Akcent 3 2 18" xfId="817"/>
    <cellStyle name="Akcent 3 2 19" xfId="818"/>
    <cellStyle name="Akcent 3 2 2" xfId="819"/>
    <cellStyle name="Akcent 3 2 20" xfId="820"/>
    <cellStyle name="Akcent 3 2 21" xfId="821"/>
    <cellStyle name="Akcent 3 2 22" xfId="822"/>
    <cellStyle name="Akcent 3 2 23" xfId="823"/>
    <cellStyle name="Akcent 3 2 24" xfId="824"/>
    <cellStyle name="Akcent 3 2 25" xfId="825"/>
    <cellStyle name="Akcent 3 2 26" xfId="826"/>
    <cellStyle name="Akcent 3 2 3" xfId="827"/>
    <cellStyle name="Akcent 3 2 4" xfId="828"/>
    <cellStyle name="Akcent 3 2 5" xfId="829"/>
    <cellStyle name="Akcent 3 2 6" xfId="830"/>
    <cellStyle name="Akcent 3 2 7" xfId="831"/>
    <cellStyle name="Akcent 3 2 8" xfId="832"/>
    <cellStyle name="Akcent 3 2 9" xfId="833"/>
    <cellStyle name="Akcent 3 3" xfId="834"/>
    <cellStyle name="Akcent 4 2" xfId="32"/>
    <cellStyle name="Akcent 4 2 10" xfId="835"/>
    <cellStyle name="Akcent 4 2 11" xfId="836"/>
    <cellStyle name="Akcent 4 2 12" xfId="837"/>
    <cellStyle name="Akcent 4 2 13" xfId="838"/>
    <cellStyle name="Akcent 4 2 14" xfId="839"/>
    <cellStyle name="Akcent 4 2 15" xfId="840"/>
    <cellStyle name="Akcent 4 2 16" xfId="841"/>
    <cellStyle name="Akcent 4 2 17" xfId="842"/>
    <cellStyle name="Akcent 4 2 18" xfId="843"/>
    <cellStyle name="Akcent 4 2 19" xfId="844"/>
    <cellStyle name="Akcent 4 2 2" xfId="845"/>
    <cellStyle name="Akcent 4 2 20" xfId="846"/>
    <cellStyle name="Akcent 4 2 21" xfId="847"/>
    <cellStyle name="Akcent 4 2 22" xfId="848"/>
    <cellStyle name="Akcent 4 2 23" xfId="849"/>
    <cellStyle name="Akcent 4 2 24" xfId="850"/>
    <cellStyle name="Akcent 4 2 25" xfId="851"/>
    <cellStyle name="Akcent 4 2 26" xfId="852"/>
    <cellStyle name="Akcent 4 2 3" xfId="853"/>
    <cellStyle name="Akcent 4 2 4" xfId="854"/>
    <cellStyle name="Akcent 4 2 5" xfId="855"/>
    <cellStyle name="Akcent 4 2 6" xfId="856"/>
    <cellStyle name="Akcent 4 2 7" xfId="857"/>
    <cellStyle name="Akcent 4 2 8" xfId="858"/>
    <cellStyle name="Akcent 4 2 9" xfId="859"/>
    <cellStyle name="Akcent 4 3" xfId="860"/>
    <cellStyle name="Akcent 5 2" xfId="33"/>
    <cellStyle name="Akcent 5 2 10" xfId="861"/>
    <cellStyle name="Akcent 5 2 11" xfId="862"/>
    <cellStyle name="Akcent 5 2 12" xfId="863"/>
    <cellStyle name="Akcent 5 2 13" xfId="864"/>
    <cellStyle name="Akcent 5 2 14" xfId="865"/>
    <cellStyle name="Akcent 5 2 15" xfId="866"/>
    <cellStyle name="Akcent 5 2 16" xfId="867"/>
    <cellStyle name="Akcent 5 2 17" xfId="868"/>
    <cellStyle name="Akcent 5 2 18" xfId="869"/>
    <cellStyle name="Akcent 5 2 19" xfId="870"/>
    <cellStyle name="Akcent 5 2 2" xfId="871"/>
    <cellStyle name="Akcent 5 2 20" xfId="872"/>
    <cellStyle name="Akcent 5 2 21" xfId="873"/>
    <cellStyle name="Akcent 5 2 22" xfId="874"/>
    <cellStyle name="Akcent 5 2 23" xfId="875"/>
    <cellStyle name="Akcent 5 2 24" xfId="876"/>
    <cellStyle name="Akcent 5 2 25" xfId="877"/>
    <cellStyle name="Akcent 5 2 26" xfId="878"/>
    <cellStyle name="Akcent 5 2 3" xfId="879"/>
    <cellStyle name="Akcent 5 2 4" xfId="880"/>
    <cellStyle name="Akcent 5 2 5" xfId="881"/>
    <cellStyle name="Akcent 5 2 6" xfId="882"/>
    <cellStyle name="Akcent 5 2 7" xfId="883"/>
    <cellStyle name="Akcent 5 2 8" xfId="884"/>
    <cellStyle name="Akcent 5 2 9" xfId="885"/>
    <cellStyle name="Akcent 5 3" xfId="886"/>
    <cellStyle name="Akcent 6 2" xfId="34"/>
    <cellStyle name="Akcent 6 2 10" xfId="887"/>
    <cellStyle name="Akcent 6 2 11" xfId="888"/>
    <cellStyle name="Akcent 6 2 12" xfId="889"/>
    <cellStyle name="Akcent 6 2 13" xfId="890"/>
    <cellStyle name="Akcent 6 2 14" xfId="891"/>
    <cellStyle name="Akcent 6 2 15" xfId="892"/>
    <cellStyle name="Akcent 6 2 16" xfId="893"/>
    <cellStyle name="Akcent 6 2 17" xfId="894"/>
    <cellStyle name="Akcent 6 2 18" xfId="895"/>
    <cellStyle name="Akcent 6 2 19" xfId="896"/>
    <cellStyle name="Akcent 6 2 2" xfId="897"/>
    <cellStyle name="Akcent 6 2 20" xfId="898"/>
    <cellStyle name="Akcent 6 2 21" xfId="899"/>
    <cellStyle name="Akcent 6 2 22" xfId="900"/>
    <cellStyle name="Akcent 6 2 23" xfId="901"/>
    <cellStyle name="Akcent 6 2 24" xfId="902"/>
    <cellStyle name="Akcent 6 2 25" xfId="903"/>
    <cellStyle name="Akcent 6 2 26" xfId="904"/>
    <cellStyle name="Akcent 6 2 3" xfId="905"/>
    <cellStyle name="Akcent 6 2 4" xfId="906"/>
    <cellStyle name="Akcent 6 2 5" xfId="907"/>
    <cellStyle name="Akcent 6 2 6" xfId="908"/>
    <cellStyle name="Akcent 6 2 7" xfId="909"/>
    <cellStyle name="Akcent 6 2 8" xfId="910"/>
    <cellStyle name="Akcent 6 2 9" xfId="911"/>
    <cellStyle name="Akcent 6 3" xfId="912"/>
    <cellStyle name="Bad" xfId="160"/>
    <cellStyle name="Calculation" xfId="161"/>
    <cellStyle name="Check Cell" xfId="162"/>
    <cellStyle name="Comma [0]_A" xfId="35"/>
    <cellStyle name="Comma_A" xfId="36"/>
    <cellStyle name="Currency [0]_A" xfId="37"/>
    <cellStyle name="Currency_A" xfId="38"/>
    <cellStyle name="Dane wejściowe 2" xfId="39"/>
    <cellStyle name="Dane wejściowe 2 10" xfId="913"/>
    <cellStyle name="Dane wejściowe 2 11" xfId="914"/>
    <cellStyle name="Dane wejściowe 2 12" xfId="915"/>
    <cellStyle name="Dane wejściowe 2 13" xfId="916"/>
    <cellStyle name="Dane wejściowe 2 14" xfId="917"/>
    <cellStyle name="Dane wejściowe 2 15" xfId="918"/>
    <cellStyle name="Dane wejściowe 2 16" xfId="919"/>
    <cellStyle name="Dane wejściowe 2 17" xfId="920"/>
    <cellStyle name="Dane wejściowe 2 18" xfId="921"/>
    <cellStyle name="Dane wejściowe 2 19" xfId="922"/>
    <cellStyle name="Dane wejściowe 2 2" xfId="923"/>
    <cellStyle name="Dane wejściowe 2 20" xfId="924"/>
    <cellStyle name="Dane wejściowe 2 21" xfId="925"/>
    <cellStyle name="Dane wejściowe 2 22" xfId="926"/>
    <cellStyle name="Dane wejściowe 2 23" xfId="927"/>
    <cellStyle name="Dane wejściowe 2 24" xfId="928"/>
    <cellStyle name="Dane wejściowe 2 25" xfId="929"/>
    <cellStyle name="Dane wejściowe 2 26" xfId="930"/>
    <cellStyle name="Dane wejściowe 2 3" xfId="931"/>
    <cellStyle name="Dane wejściowe 2 4" xfId="932"/>
    <cellStyle name="Dane wejściowe 2 5" xfId="933"/>
    <cellStyle name="Dane wejściowe 2 6" xfId="934"/>
    <cellStyle name="Dane wejściowe 2 7" xfId="935"/>
    <cellStyle name="Dane wejściowe 2 8" xfId="936"/>
    <cellStyle name="Dane wejściowe 2 9" xfId="937"/>
    <cellStyle name="Dane wejściowe 3" xfId="938"/>
    <cellStyle name="Dane wyjściowe 2" xfId="40"/>
    <cellStyle name="Dane wyjściowe 2 10" xfId="939"/>
    <cellStyle name="Dane wyjściowe 2 11" xfId="940"/>
    <cellStyle name="Dane wyjściowe 2 12" xfId="941"/>
    <cellStyle name="Dane wyjściowe 2 13" xfId="942"/>
    <cellStyle name="Dane wyjściowe 2 14" xfId="943"/>
    <cellStyle name="Dane wyjściowe 2 15" xfId="944"/>
    <cellStyle name="Dane wyjściowe 2 16" xfId="945"/>
    <cellStyle name="Dane wyjściowe 2 17" xfId="946"/>
    <cellStyle name="Dane wyjściowe 2 18" xfId="947"/>
    <cellStyle name="Dane wyjściowe 2 19" xfId="948"/>
    <cellStyle name="Dane wyjściowe 2 2" xfId="949"/>
    <cellStyle name="Dane wyjściowe 2 20" xfId="950"/>
    <cellStyle name="Dane wyjściowe 2 21" xfId="951"/>
    <cellStyle name="Dane wyjściowe 2 22" xfId="952"/>
    <cellStyle name="Dane wyjściowe 2 23" xfId="953"/>
    <cellStyle name="Dane wyjściowe 2 24" xfId="954"/>
    <cellStyle name="Dane wyjściowe 2 25" xfId="955"/>
    <cellStyle name="Dane wyjściowe 2 26" xfId="956"/>
    <cellStyle name="Dane wyjściowe 2 3" xfId="957"/>
    <cellStyle name="Dane wyjściowe 2 4" xfId="958"/>
    <cellStyle name="Dane wyjściowe 2 5" xfId="959"/>
    <cellStyle name="Dane wyjściowe 2 6" xfId="960"/>
    <cellStyle name="Dane wyjściowe 2 7" xfId="961"/>
    <cellStyle name="Dane wyjściowe 2 8" xfId="962"/>
    <cellStyle name="Dane wyjściowe 2 9" xfId="963"/>
    <cellStyle name="Dane wyjściowe 3" xfId="964"/>
    <cellStyle name="Dobre 2" xfId="283"/>
    <cellStyle name="Dobre 2 10" xfId="965"/>
    <cellStyle name="Dobre 2 11" xfId="966"/>
    <cellStyle name="Dobre 2 12" xfId="967"/>
    <cellStyle name="Dobre 2 13" xfId="968"/>
    <cellStyle name="Dobre 2 14" xfId="969"/>
    <cellStyle name="Dobre 2 15" xfId="970"/>
    <cellStyle name="Dobre 2 16" xfId="971"/>
    <cellStyle name="Dobre 2 17" xfId="972"/>
    <cellStyle name="Dobre 2 18" xfId="973"/>
    <cellStyle name="Dobre 2 19" xfId="974"/>
    <cellStyle name="Dobre 2 2" xfId="975"/>
    <cellStyle name="Dobre 2 20" xfId="976"/>
    <cellStyle name="Dobre 2 21" xfId="977"/>
    <cellStyle name="Dobre 2 22" xfId="978"/>
    <cellStyle name="Dobre 2 23" xfId="979"/>
    <cellStyle name="Dobre 2 24" xfId="980"/>
    <cellStyle name="Dobre 2 25" xfId="981"/>
    <cellStyle name="Dobre 2 26" xfId="982"/>
    <cellStyle name="Dobre 2 3" xfId="983"/>
    <cellStyle name="Dobre 2 4" xfId="984"/>
    <cellStyle name="Dobre 2 5" xfId="985"/>
    <cellStyle name="Dobre 2 6" xfId="986"/>
    <cellStyle name="Dobre 2 7" xfId="987"/>
    <cellStyle name="Dobre 2 8" xfId="988"/>
    <cellStyle name="Dobre 2 9" xfId="989"/>
    <cellStyle name="Dobre 3" xfId="990"/>
    <cellStyle name="Dobry 2" xfId="41"/>
    <cellStyle name="Dziesiętny 2" xfId="163"/>
    <cellStyle name="Dziesiętny 2 2" xfId="285"/>
    <cellStyle name="Dziesiętny 2 3" xfId="284"/>
    <cellStyle name="Dziesiętny 3 2" xfId="190"/>
    <cellStyle name="Excel Built-in Normal" xfId="183"/>
    <cellStyle name="Excel Built-in Normal 2" xfId="6"/>
    <cellStyle name="Explanatory Text" xfId="164"/>
    <cellStyle name="Good" xfId="165"/>
    <cellStyle name="Grey" xfId="42"/>
    <cellStyle name="Grey 2" xfId="991"/>
    <cellStyle name="Grey 2 2" xfId="992"/>
    <cellStyle name="Heading 1" xfId="166"/>
    <cellStyle name="Heading 2" xfId="167"/>
    <cellStyle name="Heading 3" xfId="168"/>
    <cellStyle name="Heading 4" xfId="169"/>
    <cellStyle name="Hiperłącze 2" xfId="1320"/>
    <cellStyle name="Input" xfId="170"/>
    <cellStyle name="Input [yellow]" xfId="43"/>
    <cellStyle name="Input [yellow] 2" xfId="993"/>
    <cellStyle name="Input [yellow] 2 2" xfId="994"/>
    <cellStyle name="Input_ki_rob_dr_k_01062012" xfId="995"/>
    <cellStyle name="Komórka połączona 2" xfId="44"/>
    <cellStyle name="Komórka połączona 2 2" xfId="996"/>
    <cellStyle name="Komórka zaznaczona 2" xfId="45"/>
    <cellStyle name="Komórka zaznaczona 2 10" xfId="997"/>
    <cellStyle name="Komórka zaznaczona 2 11" xfId="998"/>
    <cellStyle name="Komórka zaznaczona 2 12" xfId="999"/>
    <cellStyle name="Komórka zaznaczona 2 13" xfId="1000"/>
    <cellStyle name="Komórka zaznaczona 2 14" xfId="1001"/>
    <cellStyle name="Komórka zaznaczona 2 15" xfId="1002"/>
    <cellStyle name="Komórka zaznaczona 2 16" xfId="1003"/>
    <cellStyle name="Komórka zaznaczona 2 17" xfId="1004"/>
    <cellStyle name="Komórka zaznaczona 2 18" xfId="1005"/>
    <cellStyle name="Komórka zaznaczona 2 19" xfId="1006"/>
    <cellStyle name="Komórka zaznaczona 2 2" xfId="1007"/>
    <cellStyle name="Komórka zaznaczona 2 20" xfId="1008"/>
    <cellStyle name="Komórka zaznaczona 2 21" xfId="1009"/>
    <cellStyle name="Komórka zaznaczona 2 22" xfId="1010"/>
    <cellStyle name="Komórka zaznaczona 2 23" xfId="1011"/>
    <cellStyle name="Komórka zaznaczona 2 24" xfId="1012"/>
    <cellStyle name="Komórka zaznaczona 2 25" xfId="1013"/>
    <cellStyle name="Komórka zaznaczona 2 26" xfId="1014"/>
    <cellStyle name="Komórka zaznaczona 2 3" xfId="1015"/>
    <cellStyle name="Komórka zaznaczona 2 4" xfId="1016"/>
    <cellStyle name="Komórka zaznaczona 2 5" xfId="1017"/>
    <cellStyle name="Komórka zaznaczona 2 6" xfId="1018"/>
    <cellStyle name="Komórka zaznaczona 2 7" xfId="1019"/>
    <cellStyle name="Komórka zaznaczona 2 8" xfId="1020"/>
    <cellStyle name="Komórka zaznaczona 2 9" xfId="1021"/>
    <cellStyle name="Komórka zaznaczona 3" xfId="1022"/>
    <cellStyle name="Linked Cell" xfId="171"/>
    <cellStyle name="Nagłówek 1 2" xfId="46"/>
    <cellStyle name="Nagłówek 1 2 2" xfId="1023"/>
    <cellStyle name="Nagłówek 2 2" xfId="47"/>
    <cellStyle name="Nagłówek 2 2 2" xfId="1024"/>
    <cellStyle name="Nagłówek 3 2" xfId="48"/>
    <cellStyle name="Nagłówek 3 2 2" xfId="1025"/>
    <cellStyle name="Nagłówek 4 2" xfId="49"/>
    <cellStyle name="Nagłówek 4 2 2" xfId="1026"/>
    <cellStyle name="Neutral" xfId="172"/>
    <cellStyle name="Neutralne 2" xfId="286"/>
    <cellStyle name="Neutralne 2 10" xfId="1027"/>
    <cellStyle name="Neutralne 2 11" xfId="1028"/>
    <cellStyle name="Neutralne 2 12" xfId="1029"/>
    <cellStyle name="Neutralne 2 13" xfId="1030"/>
    <cellStyle name="Neutralne 2 14" xfId="1031"/>
    <cellStyle name="Neutralne 2 15" xfId="1032"/>
    <cellStyle name="Neutralne 2 16" xfId="1033"/>
    <cellStyle name="Neutralne 2 17" xfId="1034"/>
    <cellStyle name="Neutralne 2 18" xfId="1035"/>
    <cellStyle name="Neutralne 2 19" xfId="1036"/>
    <cellStyle name="Neutralne 2 2" xfId="1037"/>
    <cellStyle name="Neutralne 2 20" xfId="1038"/>
    <cellStyle name="Neutralne 2 21" xfId="1039"/>
    <cellStyle name="Neutralne 2 22" xfId="1040"/>
    <cellStyle name="Neutralne 2 23" xfId="1041"/>
    <cellStyle name="Neutralne 2 24" xfId="1042"/>
    <cellStyle name="Neutralne 2 25" xfId="1043"/>
    <cellStyle name="Neutralne 2 26" xfId="1044"/>
    <cellStyle name="Neutralne 2 3" xfId="1045"/>
    <cellStyle name="Neutralne 2 4" xfId="1046"/>
    <cellStyle name="Neutralne 2 5" xfId="1047"/>
    <cellStyle name="Neutralne 2 6" xfId="1048"/>
    <cellStyle name="Neutralne 2 7" xfId="1049"/>
    <cellStyle name="Neutralne 2 8" xfId="1050"/>
    <cellStyle name="Neutralne 2 9" xfId="1051"/>
    <cellStyle name="Neutralne 3" xfId="1052"/>
    <cellStyle name="Neutralne 4" xfId="1053"/>
    <cellStyle name="Neutralny 2" xfId="50"/>
    <cellStyle name="None" xfId="173"/>
    <cellStyle name="Normal - Style1" xfId="51"/>
    <cellStyle name="Normal - Style1 2" xfId="1054"/>
    <cellStyle name="Normal 2 11" xfId="1055"/>
    <cellStyle name="Normal 2 11 2" xfId="1056"/>
    <cellStyle name="Normal 2 14" xfId="1057"/>
    <cellStyle name="Normal 2 14 2" xfId="1058"/>
    <cellStyle name="Normal 2 15" xfId="1059"/>
    <cellStyle name="Normal 2 15 2" xfId="1060"/>
    <cellStyle name="Normal 2 16" xfId="1061"/>
    <cellStyle name="Normal 2 16 2" xfId="1062"/>
    <cellStyle name="Normal 2 17" xfId="1063"/>
    <cellStyle name="Normal 2 17 2" xfId="1064"/>
    <cellStyle name="Normal 2 3" xfId="1065"/>
    <cellStyle name="Normal 2 3 2" xfId="1066"/>
    <cellStyle name="Normal 2 4" xfId="1067"/>
    <cellStyle name="Normal 2 4 2" xfId="1068"/>
    <cellStyle name="Normal 2 5" xfId="1069"/>
    <cellStyle name="Normal 2 5 2" xfId="1070"/>
    <cellStyle name="Normal 2 7" xfId="1071"/>
    <cellStyle name="Normal 2 7 2" xfId="1072"/>
    <cellStyle name="Normal 2 9" xfId="1073"/>
    <cellStyle name="Normal 2 9 2" xfId="1074"/>
    <cellStyle name="Normal 3 14" xfId="1075"/>
    <cellStyle name="Normal 3 14 2" xfId="1076"/>
    <cellStyle name="Normal 3 15" xfId="1077"/>
    <cellStyle name="Normal 3 15 2" xfId="1078"/>
    <cellStyle name="Normal 3 16" xfId="1079"/>
    <cellStyle name="Normal 3 16 2" xfId="1080"/>
    <cellStyle name="Normal 3 17" xfId="1081"/>
    <cellStyle name="Normal 3 17 2" xfId="1082"/>
    <cellStyle name="Normal 3 18" xfId="1083"/>
    <cellStyle name="Normal 3 18 2" xfId="1084"/>
    <cellStyle name="Normal 3 19" xfId="1085"/>
    <cellStyle name="Normal 3 19 2" xfId="1086"/>
    <cellStyle name="Normal 3 2" xfId="1087"/>
    <cellStyle name="Normal 3 2 2" xfId="1088"/>
    <cellStyle name="Normal 3 20" xfId="1089"/>
    <cellStyle name="Normal 3 20 2" xfId="1090"/>
    <cellStyle name="Normal 3 21" xfId="1091"/>
    <cellStyle name="Normal 3 21 2" xfId="1092"/>
    <cellStyle name="Normal 3 22" xfId="1093"/>
    <cellStyle name="Normal 3 22 2" xfId="1094"/>
    <cellStyle name="Normal 3 23" xfId="1095"/>
    <cellStyle name="Normal 3 23 2" xfId="1096"/>
    <cellStyle name="Normal 3 24" xfId="1097"/>
    <cellStyle name="Normal 3 24 2" xfId="1098"/>
    <cellStyle name="Normal 3 25" xfId="1099"/>
    <cellStyle name="Normal 3 25 2" xfId="1100"/>
    <cellStyle name="Normal 3 26" xfId="1101"/>
    <cellStyle name="Normal 3 26 2" xfId="1102"/>
    <cellStyle name="Normal 3 27" xfId="1103"/>
    <cellStyle name="Normal 3 27 2" xfId="1104"/>
    <cellStyle name="Normal 3 28" xfId="1105"/>
    <cellStyle name="Normal 3 28 2" xfId="1106"/>
    <cellStyle name="Normal 3 29" xfId="1107"/>
    <cellStyle name="Normal 3 29 2" xfId="1108"/>
    <cellStyle name="Normal 3 31" xfId="1109"/>
    <cellStyle name="Normal 3 31 2" xfId="1110"/>
    <cellStyle name="Normal 3 4" xfId="1111"/>
    <cellStyle name="Normal 3 4 2" xfId="1112"/>
    <cellStyle name="Normal 3 6" xfId="1113"/>
    <cellStyle name="Normal 3 6 2" xfId="1114"/>
    <cellStyle name="Normal 4 19" xfId="1115"/>
    <cellStyle name="Normal 4 19 2" xfId="1116"/>
    <cellStyle name="Normal 4 2" xfId="1117"/>
    <cellStyle name="Normal 4 2 2" xfId="1118"/>
    <cellStyle name="Normal 5 2" xfId="1119"/>
    <cellStyle name="Normal 5 2 2" xfId="1120"/>
    <cellStyle name="Normal_5.1 - PR i OF" xfId="1121"/>
    <cellStyle name="normální_laroux" xfId="52"/>
    <cellStyle name="Normalny" xfId="0" builtinId="0"/>
    <cellStyle name="Normalny 10" xfId="4"/>
    <cellStyle name="Normalny 10 2" xfId="1122"/>
    <cellStyle name="Normalny 10 2 2" xfId="1123"/>
    <cellStyle name="Normalny 10 2 2 2" xfId="1319"/>
    <cellStyle name="Normalny 10 3" xfId="1124"/>
    <cellStyle name="Normalny 11" xfId="1125"/>
    <cellStyle name="Normalny 11 2" xfId="1126"/>
    <cellStyle name="Normalny 11 3" xfId="1127"/>
    <cellStyle name="Normalny 12" xfId="1128"/>
    <cellStyle name="Normalny 12 2" xfId="1129"/>
    <cellStyle name="Normalny 13" xfId="1130"/>
    <cellStyle name="Normalny 13 2" xfId="1131"/>
    <cellStyle name="Normalny 14" xfId="1132"/>
    <cellStyle name="Normalny 14 2" xfId="1133"/>
    <cellStyle name="Normalny 15" xfId="1134"/>
    <cellStyle name="Normalny 15 2" xfId="1135"/>
    <cellStyle name="Normalny 16" xfId="1322"/>
    <cellStyle name="Normalny 19" xfId="3"/>
    <cellStyle name="Normalny 2" xfId="61"/>
    <cellStyle name="Normalny 2 10" xfId="1"/>
    <cellStyle name="Normalny 2 11" xfId="1136"/>
    <cellStyle name="Normalny 2 12" xfId="1137"/>
    <cellStyle name="Normalny 2 13" xfId="1138"/>
    <cellStyle name="Normalny 2 2" xfId="113"/>
    <cellStyle name="Normalny 2 2 2" xfId="191"/>
    <cellStyle name="Normalny 2 2 3" xfId="288"/>
    <cellStyle name="Normalny 2 2 4" xfId="1317"/>
    <cellStyle name="Normalny 2 2_Branże odc. H" xfId="1139"/>
    <cellStyle name="Normalny 2 3" xfId="174"/>
    <cellStyle name="Normalny 2 3 2" xfId="290"/>
    <cellStyle name="Normalny 2 4" xfId="291"/>
    <cellStyle name="Normalny 2 4 2" xfId="1141"/>
    <cellStyle name="Normalny 2 4 3" xfId="1142"/>
    <cellStyle name="Normalny 2 4 4" xfId="1140"/>
    <cellStyle name="Normalny 2 5" xfId="1143"/>
    <cellStyle name="Normalny 2 6" xfId="1144"/>
    <cellStyle name="Normalny 2 7" xfId="1145"/>
    <cellStyle name="Normalny 2 8" xfId="1146"/>
    <cellStyle name="Normalny 2 9" xfId="1147"/>
    <cellStyle name="Normalny 2_Branże odc. H" xfId="1148"/>
    <cellStyle name="Normalny 3" xfId="5"/>
    <cellStyle name="Normalny 3 10" xfId="1149"/>
    <cellStyle name="Normalny 3 11" xfId="1150"/>
    <cellStyle name="Normalny 3 12" xfId="1151"/>
    <cellStyle name="Normalny 3 13" xfId="1152"/>
    <cellStyle name="Normalny 3 14" xfId="1153"/>
    <cellStyle name="Normalny 3 15" xfId="1318"/>
    <cellStyle name="Normalny 3 2" xfId="112"/>
    <cellStyle name="Normalny 3 2 2" xfId="185"/>
    <cellStyle name="Normalny 3 2 2 2" xfId="1154"/>
    <cellStyle name="Normalny 3 2 3" xfId="1155"/>
    <cellStyle name="Normalny 3 2 4" xfId="1156"/>
    <cellStyle name="Normalny 3 2 5" xfId="194"/>
    <cellStyle name="Normalny 3 2 6" xfId="1157"/>
    <cellStyle name="Normalny 3 2_kI" xfId="186"/>
    <cellStyle name="Normalny 3 3" xfId="175"/>
    <cellStyle name="Normalny 3 3 2" xfId="1158"/>
    <cellStyle name="Normalny 3 4" xfId="1159"/>
    <cellStyle name="Normalny 3 4 2" xfId="1160"/>
    <cellStyle name="Normalny 3 5" xfId="1161"/>
    <cellStyle name="Normalny 3 6" xfId="1162"/>
    <cellStyle name="Normalny 3 7" xfId="1163"/>
    <cellStyle name="Normalny 3 8" xfId="1164"/>
    <cellStyle name="Normalny 3 9" xfId="1165"/>
    <cellStyle name="Normalny 3_Branże odc. H" xfId="1166"/>
    <cellStyle name="Normalny 4" xfId="176"/>
    <cellStyle name="Normalny 4 2" xfId="292"/>
    <cellStyle name="Normalny 4 2 2" xfId="1167"/>
    <cellStyle name="Normalny 4 3" xfId="195"/>
    <cellStyle name="Normalny 4 3 2" xfId="1169"/>
    <cellStyle name="Normalny 4 3 3" xfId="1168"/>
    <cellStyle name="Normalny 4_Branże odc. H" xfId="1170"/>
    <cellStyle name="Normalny 5" xfId="187"/>
    <cellStyle name="Normalny 5 2" xfId="1171"/>
    <cellStyle name="Normalny 5 3" xfId="7"/>
    <cellStyle name="Normalny 5 3 2" xfId="1172"/>
    <cellStyle name="Normalny 5_DTŚ Obiekty Ki_ 29_05_2012" xfId="1321"/>
    <cellStyle name="Normalny 6" xfId="293"/>
    <cellStyle name="Normalny 6 2" xfId="1174"/>
    <cellStyle name="Normalny 6 2 2" xfId="1175"/>
    <cellStyle name="Normalny 6 3" xfId="1176"/>
    <cellStyle name="Normalny 6 3 2" xfId="1177"/>
    <cellStyle name="Normalny 6 4" xfId="1178"/>
    <cellStyle name="Normalny 6 5" xfId="1173"/>
    <cellStyle name="Normalny 7" xfId="294"/>
    <cellStyle name="Normalny 7 2" xfId="1180"/>
    <cellStyle name="Normalny 7 3" xfId="1181"/>
    <cellStyle name="Normalny 7 4" xfId="1179"/>
    <cellStyle name="Normalny 8" xfId="1182"/>
    <cellStyle name="Normalny 8 2" xfId="1183"/>
    <cellStyle name="Normalny 8 2 2" xfId="1184"/>
    <cellStyle name="Normalny 8 3" xfId="1185"/>
    <cellStyle name="Normalny 9" xfId="1186"/>
    <cellStyle name="Normalny 9 2" xfId="1187"/>
    <cellStyle name="Normalny 9 3" xfId="1188"/>
    <cellStyle name="Normalny_Przedmiar robót_ostateczny" xfId="2"/>
    <cellStyle name="Note" xfId="177"/>
    <cellStyle name="Note 2" xfId="1189"/>
    <cellStyle name="Note 3" xfId="1190"/>
    <cellStyle name="Obliczenia 2" xfId="53"/>
    <cellStyle name="Obliczenia 2 10" xfId="1191"/>
    <cellStyle name="Obliczenia 2 11" xfId="1192"/>
    <cellStyle name="Obliczenia 2 12" xfId="1193"/>
    <cellStyle name="Obliczenia 2 13" xfId="1194"/>
    <cellStyle name="Obliczenia 2 14" xfId="1195"/>
    <cellStyle name="Obliczenia 2 15" xfId="1196"/>
    <cellStyle name="Obliczenia 2 16" xfId="1197"/>
    <cellStyle name="Obliczenia 2 17" xfId="1198"/>
    <cellStyle name="Obliczenia 2 18" xfId="1199"/>
    <cellStyle name="Obliczenia 2 19" xfId="1200"/>
    <cellStyle name="Obliczenia 2 2" xfId="1201"/>
    <cellStyle name="Obliczenia 2 20" xfId="1202"/>
    <cellStyle name="Obliczenia 2 21" xfId="1203"/>
    <cellStyle name="Obliczenia 2 22" xfId="1204"/>
    <cellStyle name="Obliczenia 2 23" xfId="1205"/>
    <cellStyle name="Obliczenia 2 24" xfId="1206"/>
    <cellStyle name="Obliczenia 2 25" xfId="1207"/>
    <cellStyle name="Obliczenia 2 26" xfId="1208"/>
    <cellStyle name="Obliczenia 2 3" xfId="1209"/>
    <cellStyle name="Obliczenia 2 4" xfId="1210"/>
    <cellStyle name="Obliczenia 2 5" xfId="1211"/>
    <cellStyle name="Obliczenia 2 6" xfId="1212"/>
    <cellStyle name="Obliczenia 2 7" xfId="1213"/>
    <cellStyle name="Obliczenia 2 8" xfId="1214"/>
    <cellStyle name="Obliczenia 2 9" xfId="1215"/>
    <cellStyle name="Obliczenia 3" xfId="1216"/>
    <cellStyle name="Opis" xfId="178"/>
    <cellStyle name="Output" xfId="179"/>
    <cellStyle name="Percent [2]" xfId="54"/>
    <cellStyle name="Percent [2] 10" xfId="1217"/>
    <cellStyle name="Percent [2] 10 2" xfId="1218"/>
    <cellStyle name="Percent [2] 11" xfId="1219"/>
    <cellStyle name="Percent [2] 11 2" xfId="1220"/>
    <cellStyle name="Percent [2] 12" xfId="1221"/>
    <cellStyle name="Percent [2] 12 2" xfId="1222"/>
    <cellStyle name="Percent [2] 13" xfId="1223"/>
    <cellStyle name="Percent [2] 13 2" xfId="1224"/>
    <cellStyle name="Percent [2] 14" xfId="1225"/>
    <cellStyle name="Percent [2] 14 2" xfId="1226"/>
    <cellStyle name="Percent [2] 15" xfId="1227"/>
    <cellStyle name="Percent [2] 15 2" xfId="1228"/>
    <cellStyle name="Percent [2] 16" xfId="1229"/>
    <cellStyle name="Percent [2] 16 2" xfId="1230"/>
    <cellStyle name="Percent [2] 17" xfId="1231"/>
    <cellStyle name="Percent [2] 17 2" xfId="1232"/>
    <cellStyle name="Percent [2] 18" xfId="1233"/>
    <cellStyle name="Percent [2] 19" xfId="1234"/>
    <cellStyle name="Percent [2] 2" xfId="1235"/>
    <cellStyle name="Percent [2] 2 2" xfId="1236"/>
    <cellStyle name="Percent [2] 2 3" xfId="1237"/>
    <cellStyle name="Percent [2] 3" xfId="1238"/>
    <cellStyle name="Percent [2] 3 2" xfId="1239"/>
    <cellStyle name="Percent [2] 4" xfId="1240"/>
    <cellStyle name="Percent [2] 4 2" xfId="1241"/>
    <cellStyle name="Percent [2] 5" xfId="1242"/>
    <cellStyle name="Percent [2] 5 2" xfId="1243"/>
    <cellStyle name="Percent [2] 6" xfId="1244"/>
    <cellStyle name="Percent [2] 6 2" xfId="1245"/>
    <cellStyle name="Percent [2] 7" xfId="1246"/>
    <cellStyle name="Percent [2] 7 2" xfId="1247"/>
    <cellStyle name="Percent [2] 8" xfId="1248"/>
    <cellStyle name="Percent [2] 8 2" xfId="1249"/>
    <cellStyle name="Percent [2] 9" xfId="1250"/>
    <cellStyle name="Percent [2] 9 2" xfId="1251"/>
    <cellStyle name="Styl 1" xfId="8"/>
    <cellStyle name="Styl 1 2" xfId="1252"/>
    <cellStyle name="Suma 2" xfId="55"/>
    <cellStyle name="Suma 2 2" xfId="1253"/>
    <cellStyle name="Suma 2 3" xfId="1254"/>
    <cellStyle name="Tekst objaśnienia 2" xfId="56"/>
    <cellStyle name="Tekst ostrzeżenia 2" xfId="57"/>
    <cellStyle name="Title" xfId="180"/>
    <cellStyle name="Total" xfId="181"/>
    <cellStyle name="Total 2" xfId="1255"/>
    <cellStyle name="Total 3" xfId="1256"/>
    <cellStyle name="Tytuł 2" xfId="58"/>
    <cellStyle name="Tytuł 2 2" xfId="1257"/>
    <cellStyle name="tytuł1" xfId="1258"/>
    <cellStyle name="Uwaga 2" xfId="59"/>
    <cellStyle name="Uwaga 2 10" xfId="1259"/>
    <cellStyle name="Uwaga 2 11" xfId="1260"/>
    <cellStyle name="Uwaga 2 12" xfId="1261"/>
    <cellStyle name="Uwaga 2 13" xfId="1262"/>
    <cellStyle name="Uwaga 2 14" xfId="1263"/>
    <cellStyle name="Uwaga 2 15" xfId="1264"/>
    <cellStyle name="Uwaga 2 16" xfId="1265"/>
    <cellStyle name="Uwaga 2 17" xfId="1266"/>
    <cellStyle name="Uwaga 2 18" xfId="1267"/>
    <cellStyle name="Uwaga 2 19" xfId="1268"/>
    <cellStyle name="Uwaga 2 2" xfId="1269"/>
    <cellStyle name="Uwaga 2 20" xfId="1270"/>
    <cellStyle name="Uwaga 2 21" xfId="1271"/>
    <cellStyle name="Uwaga 2 22" xfId="1272"/>
    <cellStyle name="Uwaga 2 23" xfId="1273"/>
    <cellStyle name="Uwaga 2 24" xfId="1274"/>
    <cellStyle name="Uwaga 2 25" xfId="1275"/>
    <cellStyle name="Uwaga 2 26" xfId="1276"/>
    <cellStyle name="Uwaga 2 3" xfId="1277"/>
    <cellStyle name="Uwaga 2 4" xfId="1278"/>
    <cellStyle name="Uwaga 2 5" xfId="1279"/>
    <cellStyle name="Uwaga 2 6" xfId="1280"/>
    <cellStyle name="Uwaga 2 7" xfId="1281"/>
    <cellStyle name="Uwaga 2 8" xfId="1282"/>
    <cellStyle name="Uwaga 2 9" xfId="1283"/>
    <cellStyle name="Uwaga 3" xfId="1284"/>
    <cellStyle name="Warning Text" xfId="182"/>
    <cellStyle name="Złe 2" xfId="296"/>
    <cellStyle name="Złe 2 10" xfId="1285"/>
    <cellStyle name="Złe 2 11" xfId="1286"/>
    <cellStyle name="Złe 2 12" xfId="1287"/>
    <cellStyle name="Złe 2 13" xfId="1288"/>
    <cellStyle name="Złe 2 14" xfId="1289"/>
    <cellStyle name="Złe 2 15" xfId="1290"/>
    <cellStyle name="Złe 2 16" xfId="1291"/>
    <cellStyle name="Złe 2 17" xfId="1292"/>
    <cellStyle name="Złe 2 18" xfId="1293"/>
    <cellStyle name="Złe 2 19" xfId="1294"/>
    <cellStyle name="Złe 2 2" xfId="1295"/>
    <cellStyle name="Złe 2 20" xfId="1296"/>
    <cellStyle name="Złe 2 21" xfId="1297"/>
    <cellStyle name="Złe 2 22" xfId="1298"/>
    <cellStyle name="Złe 2 23" xfId="1299"/>
    <cellStyle name="Złe 2 24" xfId="1300"/>
    <cellStyle name="Złe 2 25" xfId="1301"/>
    <cellStyle name="Złe 2 26" xfId="1302"/>
    <cellStyle name="Złe 2 3" xfId="1303"/>
    <cellStyle name="Złe 2 4" xfId="1304"/>
    <cellStyle name="Złe 2 5" xfId="1305"/>
    <cellStyle name="Złe 2 6" xfId="1306"/>
    <cellStyle name="Złe 2 7" xfId="1307"/>
    <cellStyle name="Złe 2 8" xfId="1308"/>
    <cellStyle name="Złe 2 9" xfId="1309"/>
    <cellStyle name="Złe 3" xfId="1310"/>
    <cellStyle name="Zły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Z01VRT0002\dokumenty\KubakE\S5%20-%20Kaczkowo-Korzensko,%20Bojanowo-Rawicz\Kosztorys%20ofertowy\S5_III_Durchlaesse_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ejewski\Desktop\OFERTY\2014\48-GDYNIA\Port\CZ&#280;&#346;&#262;%20I\TOM%20V-1-1%20%20%20Przedmiar%20rob&#243;t%20i%20wykazy%20rob&#243;t\EDYT\03%20Terminal%20rozbi&#243;rka%20W-11.przed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000\sw\WINDOWS\Pulpit\Rybnik%20FIDIC-2\Przedm%20Ligota-Ligocka%20Ku&#269;ni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wicz-8-robert\KubakE\S5%20-%20Kaczkowo-Korzensko,%20Bojanowo-Rawicz\Kosztorys%20ofertowy\S5_III_Durchlaesse_fin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07.%20Bridge\04%20Catalogs\_WZORCE\Skawina\WOD%20KAN%20GAZ\Users\witt\AppData\Local\Microsoft\Windows\Temporary%20Internet%20Files\Content.Outlook\0VLWILT7\WD-2%20przedmia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WH\GL\SE\Aktywne\OP.00140_PL_Opole\01_PW\010_Roboty_ziemne\02_Dokumentacja_wyboru\2014_05_PW_Dokumenty_Wyboru_OP_wykopy,odwodn,pomp,ruro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ajarczyk\AppData\Local\Microsoft\Windows\INetCache\Content.Outlook\84041CK0\Przedmiar_WD-12_M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ejewski\Desktop\OFERTY\2014\48-GDYNIA\ZESTAWIENIE%20ZBIORCZ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maciejewski\Desktop\OFERTY\2014\48-GDYNIA\Port\CZ&#280;&#346;&#262;%20I\TOM%20V-1-1%20%20%20Przedmiar%20rob&#243;t%20i%20wykazy%20rob&#243;t\EDYT\04%20PRZEDMIAR%20ROB&#211;T-INTERM.%20TERMINAL%20KOLEJOWY%20=W%20PORCIE%20GDYNIA-SIECI%20TELETECHNICZ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7AD8CE0\Wyszk&#243;w%20-%20por&#243;wnanie%20kosztorys&#243;w%20ofertowych.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07.%20Bridge\04%20Catalogs\_WZORCE\Skawina\WOD%20KAN%20GAZ\Users\beata.wojciak\Desktop\PRZETARGI\13%2001%2008%20Chwarznie&#324;ska\Dane\Kosztorysy\MONIKA\2010\PW%203980%20DK%2042\exele\Przedmiar%20instal%2011.061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nswar\PD-398\drogi\____Do%20wykonawczego\Dokumenty\Kosztorys+przedmiar\Koszt_mosty\Trakt\11-WD\A1-PN_WA-194_przedmiar_v.01_200902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F581EC4\KOSZTORYS%20S19%20SWILCZA%2020%2001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ZBIORCZE"/>
      <sheetName val="48.0+983,45 DD79P"/>
      <sheetName val="49.80+111,61 S5"/>
      <sheetName val="50.0+946,49  4776P"/>
      <sheetName val="51.82+735,06 S5"/>
      <sheetName val="52.84+088,40 S5"/>
      <sheetName val="53.84+504,89 S5"/>
      <sheetName val="54.85+789,98 S5"/>
      <sheetName val="55.0+040,60 łącz.3"/>
      <sheetName val="56.1+557,94  5476P"/>
      <sheetName val="57.1+802,55  5476P"/>
      <sheetName val="58.86+533,87 S5"/>
      <sheetName val="59.0+534,54  5475P"/>
      <sheetName val="60.87+244,98 S5"/>
      <sheetName val="61.88+018,04 S5"/>
      <sheetName val="62.0+508,27 dr. gm. 6009"/>
      <sheetName val="63.89+473,43 S5"/>
      <sheetName val="64.89+837,67 S5"/>
      <sheetName val="65.91+061,55 S5"/>
      <sheetName val="66.91+568,66 S5"/>
      <sheetName val="67.92+213,67 S5"/>
      <sheetName val="68.5+133,04 DD87P"/>
      <sheetName val="69.92+516,69 S5"/>
      <sheetName val="70.93+667,99 S5"/>
      <sheetName val="71.94+610,14 S5"/>
      <sheetName val="72.0+395,94 dr.lok."/>
      <sheetName val="73.96+000,00 S5"/>
      <sheetName val="74.96+767,36 S5"/>
      <sheetName val="75.97+179,44 S5"/>
      <sheetName val="76.97+771,24 S5"/>
      <sheetName val="77.3+257,52 DD94P"/>
      <sheetName val="78.0+434,35 DD97L"/>
      <sheetName val="79.97+971,00 S5"/>
      <sheetName val="80.98+459,67 S5"/>
      <sheetName val="81.99+120,95 S5"/>
      <sheetName val="82.0+192,80 łącz.3"/>
      <sheetName val="83.0+045,61 łącz.3"/>
      <sheetName val="84.99+419,72 S5"/>
      <sheetName val="85.0+347,78 DD98P"/>
      <sheetName val="86.0+633,87 łącz.1"/>
      <sheetName val="87.0+473,26 łącz. 1"/>
      <sheetName val="88.0+309,00 łącz.2"/>
      <sheetName val="89.100+051,53 S5"/>
      <sheetName val="90.100+521,74 S5"/>
      <sheetName val="91.101+294,29 S5"/>
      <sheetName val="92.70+025,53 DK36"/>
      <sheetName val="93.70+190,53 DK36"/>
      <sheetName val="94.70+449,00 DK36"/>
      <sheetName val="95.70+787,56 DK36"/>
      <sheetName val="96.71+185,61 DK36"/>
      <sheetName val="97.70+273,01 starej DK 36"/>
      <sheetName val="98.101+480,04 S5"/>
      <sheetName val="99.101+819,19 S5"/>
      <sheetName val="100.101+837,48 S5"/>
      <sheetName val="101.102+147,33 S5"/>
      <sheetName val="102.102+457,33 S5"/>
      <sheetName val="103.102+946,26 S5"/>
      <sheetName val="104.103+274,95 S5"/>
      <sheetName val="105.74+063,90 DK36"/>
      <sheetName val="106.Przepust DK36"/>
      <sheetName val="107.75+038,17 DK36"/>
      <sheetName val="108.0+302,51  4910P"/>
      <sheetName val="109.75+969,13 DK36"/>
      <sheetName val="110.104+114,96 S5"/>
      <sheetName val="111.104+418,51 S5"/>
      <sheetName val="112.104+500,00 S5"/>
      <sheetName val="113.106+553,40 S5"/>
      <sheetName val="114.108+595,20 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sztorys"/>
      <sheetName val="Zestawienie RMS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nalizacja sanitarna"/>
      <sheetName val="Monitoring"/>
      <sheetName val="Elektryka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 ZBIORCZE"/>
      <sheetName val="48.0+983,45 DD79P"/>
      <sheetName val="49.80+111,61 S5"/>
      <sheetName val="50.0+946,49  4776P"/>
      <sheetName val="51.82+735,06 S5"/>
      <sheetName val="52.84+088,40 S5"/>
      <sheetName val="53.84+504,89 S5"/>
      <sheetName val="54.85+789,98 S5"/>
      <sheetName val="55.0+040,60 łącz.3"/>
      <sheetName val="56.1+557,94  5476P"/>
      <sheetName val="57.1+802,55  5476P"/>
      <sheetName val="58.86+533,87 S5"/>
      <sheetName val="59.0+534,54  5475P"/>
      <sheetName val="60.87+244,98 S5"/>
      <sheetName val="61.88+018,04 S5"/>
      <sheetName val="62.0+508,27 dr. gm. 6009"/>
      <sheetName val="63.89+473,43 S5"/>
      <sheetName val="64.89+837,67 S5"/>
      <sheetName val="65.91+061,55 S5"/>
      <sheetName val="66.91+568,66 S5"/>
      <sheetName val="67.92+213,67 S5"/>
      <sheetName val="68.5+133,04 DD87P"/>
      <sheetName val="69.92+516,69 S5"/>
      <sheetName val="70.93+667,99 S5"/>
      <sheetName val="71.94+610,14 S5"/>
      <sheetName val="72.0+395,94 dr.lok."/>
      <sheetName val="73.96+000,00 S5"/>
      <sheetName val="74.96+767,36 S5"/>
      <sheetName val="75.97+179,44 S5"/>
      <sheetName val="76.97+771,24 S5"/>
      <sheetName val="77.3+257,52 DD94P"/>
      <sheetName val="78.0+434,35 DD97L"/>
      <sheetName val="79.97+971,00 S5"/>
      <sheetName val="80.98+459,67 S5"/>
      <sheetName val="81.99+120,95 S5"/>
      <sheetName val="82.0+192,80 łącz.3"/>
      <sheetName val="83.0+045,61 łącz.3"/>
      <sheetName val="84.99+419,72 S5"/>
      <sheetName val="85.0+347,78 DD98P"/>
      <sheetName val="86.0+633,87 łącz.1"/>
      <sheetName val="87.0+473,26 łącz. 1"/>
      <sheetName val="88.0+309,00 łącz.2"/>
      <sheetName val="89.100+051,53 S5"/>
      <sheetName val="90.100+521,74 S5"/>
      <sheetName val="91.101+294,29 S5"/>
      <sheetName val="92.70+025,53 DK36"/>
      <sheetName val="93.70+190,53 DK36"/>
      <sheetName val="94.70+449,00 DK36"/>
      <sheetName val="95.70+787,56 DK36"/>
      <sheetName val="96.71+185,61 DK36"/>
      <sheetName val="97.70+273,01 starej DK 36"/>
      <sheetName val="98.101+480,04 S5"/>
      <sheetName val="99.101+819,19 S5"/>
      <sheetName val="100.101+837,48 S5"/>
      <sheetName val="101.102+147,33 S5"/>
      <sheetName val="102.102+457,33 S5"/>
      <sheetName val="103.102+946,26 S5"/>
      <sheetName val="104.103+274,95 S5"/>
      <sheetName val="105.74+063,90 DK36"/>
      <sheetName val="106.Przepust DK36"/>
      <sheetName val="107.75+038,17 DK36"/>
      <sheetName val="108.0+302,51  4910P"/>
      <sheetName val="109.75+969,13 DK36"/>
      <sheetName val="110.104+114,96 S5"/>
      <sheetName val="111.104+418,51 S5"/>
      <sheetName val="112.104+500,00 S5"/>
      <sheetName val="113.106+553,40 S5"/>
      <sheetName val="114.108+595,20 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je"/>
      <sheetName val="Przedmiar"/>
      <sheetName val="Kosztorys"/>
      <sheetName val="SlepyKosztorys"/>
      <sheetName val="PrzedmiarEng"/>
      <sheetName val="KosztorysEng"/>
      <sheetName val="SlepyKosztorysEng"/>
      <sheetName val="tabela elementów"/>
    </sheetNames>
    <sheetDataSet>
      <sheetData sheetId="0">
        <row r="2">
          <cell r="B2" t="str">
            <v>PLN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 WzórProp.Cen."/>
      <sheetName val="02 Zapyt."/>
      <sheetName val="02A Zapyt. rev01"/>
      <sheetName val="03 SpisFirm"/>
      <sheetName val="04 Zapotrzeb."/>
      <sheetName val="05 Tab.Porówn.OFERT"/>
      <sheetName val="06 Tab.Porówn.NEG."/>
      <sheetName val="07 Zlec."/>
      <sheetName val="07A Zlec.ANEKS"/>
      <sheetName val="08 PismoZL"/>
      <sheetName val="09 Zapr."/>
      <sheetName val="10 Podz."/>
      <sheetName val="Pomocniczy"/>
      <sheetName val="Moduł1"/>
      <sheetName val="106.przepust dk36"/>
    </sheetNames>
    <sheetDataSet>
      <sheetData sheetId="0"/>
      <sheetData sheetId="1">
        <row r="5">
          <cell r="F5" t="str">
            <v>PXM/PPO2014//627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C2" t="str">
            <v>PPO</v>
          </cell>
        </row>
        <row r="4">
          <cell r="C4">
            <v>2014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gólne"/>
      <sheetName val="Przyczółek lewy"/>
      <sheetName val="Filar 1"/>
      <sheetName val="Filar 2"/>
      <sheetName val="Filar 3"/>
      <sheetName val="Przyczółek prawy"/>
      <sheetName val="Pomost"/>
      <sheetName val="SUMA"/>
      <sheetName val="Quantities Calculations"/>
      <sheetName val="przedmiary"/>
      <sheetName val="Wyniki"/>
      <sheetName val="Pomocnicze"/>
    </sheetNames>
    <sheetDataSet>
      <sheetData sheetId="0">
        <row r="2">
          <cell r="E2">
            <v>1</v>
          </cell>
        </row>
        <row r="4">
          <cell r="E4">
            <v>0</v>
          </cell>
        </row>
        <row r="6">
          <cell r="B6">
            <v>2.4</v>
          </cell>
          <cell r="E6">
            <v>6.5</v>
          </cell>
          <cell r="H6">
            <v>1</v>
          </cell>
        </row>
        <row r="18">
          <cell r="E18">
            <v>33</v>
          </cell>
        </row>
        <row r="19">
          <cell r="E19">
            <v>0</v>
          </cell>
        </row>
        <row r="26">
          <cell r="E26">
            <v>0</v>
          </cell>
        </row>
        <row r="27">
          <cell r="E27">
            <v>66</v>
          </cell>
        </row>
        <row r="28">
          <cell r="E28">
            <v>66</v>
          </cell>
        </row>
        <row r="29">
          <cell r="E29">
            <v>66</v>
          </cell>
        </row>
        <row r="30">
          <cell r="E30">
            <v>9.9</v>
          </cell>
        </row>
        <row r="31">
          <cell r="E31">
            <v>653.4</v>
          </cell>
        </row>
        <row r="33">
          <cell r="B33">
            <v>1</v>
          </cell>
          <cell r="E33">
            <v>1</v>
          </cell>
          <cell r="H33">
            <v>1</v>
          </cell>
        </row>
        <row r="34">
          <cell r="E34">
            <v>5.5</v>
          </cell>
        </row>
        <row r="37">
          <cell r="E37">
            <v>7850</v>
          </cell>
        </row>
        <row r="39">
          <cell r="E39">
            <v>6</v>
          </cell>
        </row>
        <row r="41">
          <cell r="E41">
            <v>0.1</v>
          </cell>
        </row>
        <row r="42">
          <cell r="E42">
            <v>1</v>
          </cell>
        </row>
        <row r="43">
          <cell r="E43">
            <v>0.1</v>
          </cell>
        </row>
        <row r="45">
          <cell r="E45">
            <v>0.45</v>
          </cell>
        </row>
        <row r="47">
          <cell r="E47" t="str">
            <v>nie</v>
          </cell>
        </row>
        <row r="49">
          <cell r="E49">
            <v>1</v>
          </cell>
        </row>
        <row r="51">
          <cell r="E51">
            <v>4</v>
          </cell>
        </row>
        <row r="52">
          <cell r="E52">
            <v>2</v>
          </cell>
        </row>
        <row r="54">
          <cell r="E54">
            <v>1</v>
          </cell>
        </row>
        <row r="56">
          <cell r="E56">
            <v>12</v>
          </cell>
        </row>
        <row r="58">
          <cell r="E58">
            <v>1.02</v>
          </cell>
        </row>
        <row r="60">
          <cell r="E60">
            <v>2.5</v>
          </cell>
        </row>
        <row r="62">
          <cell r="E62">
            <v>0.9</v>
          </cell>
        </row>
        <row r="63">
          <cell r="E63">
            <v>1</v>
          </cell>
        </row>
        <row r="64">
          <cell r="E64">
            <v>1</v>
          </cell>
        </row>
        <row r="66">
          <cell r="E66">
            <v>10</v>
          </cell>
        </row>
        <row r="67">
          <cell r="E67" t="str">
            <v>nie</v>
          </cell>
        </row>
        <row r="71">
          <cell r="E71" t="str">
            <v>typ 2 (150x40mm)</v>
          </cell>
        </row>
        <row r="72">
          <cell r="E72" t="str">
            <v>typ 2 (150x40mm)</v>
          </cell>
        </row>
        <row r="73">
          <cell r="E73" t="str">
            <v>typ 1 (70x15mm)</v>
          </cell>
        </row>
        <row r="75">
          <cell r="E75" t="str">
            <v>typ 1 (70x15mm)</v>
          </cell>
        </row>
        <row r="76">
          <cell r="E76">
            <v>1</v>
          </cell>
        </row>
        <row r="77">
          <cell r="E77">
            <v>0.5</v>
          </cell>
        </row>
      </sheetData>
      <sheetData sheetId="1"/>
      <sheetData sheetId="2">
        <row r="12">
          <cell r="B12">
            <v>1.5707963267948966</v>
          </cell>
        </row>
      </sheetData>
      <sheetData sheetId="3"/>
      <sheetData sheetId="4"/>
      <sheetData sheetId="5">
        <row r="3">
          <cell r="B3">
            <v>12.7</v>
          </cell>
          <cell r="H3">
            <v>14</v>
          </cell>
        </row>
        <row r="16">
          <cell r="B16">
            <v>1.1519173063162575</v>
          </cell>
        </row>
      </sheetData>
      <sheetData sheetId="6"/>
      <sheetData sheetId="7">
        <row r="551">
          <cell r="F551">
            <v>93.738000000000014</v>
          </cell>
        </row>
        <row r="552">
          <cell r="F552">
            <v>92.05</v>
          </cell>
        </row>
        <row r="553">
          <cell r="F553">
            <v>27.099999999999998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estawienie"/>
      <sheetName val="cz 1 "/>
      <sheetName val="cz 2"/>
      <sheetName val="KOB"/>
      <sheetName val="01cz1"/>
      <sheetName val="02cz1"/>
      <sheetName val="03cz1"/>
      <sheetName val="04cz1"/>
      <sheetName val="05cz1"/>
      <sheetName val="06cz1"/>
      <sheetName val="07cz1"/>
      <sheetName val="08cz1"/>
      <sheetName val="09cz1"/>
      <sheetName val="10cz1"/>
      <sheetName val="11.1cz1"/>
      <sheetName val="11.2cz1"/>
      <sheetName val="11.3cz1"/>
      <sheetName val="11.4cz1"/>
      <sheetName val="01cz2"/>
      <sheetName val="02cz2"/>
      <sheetName val="03c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sztorys"/>
      <sheetName val="Zestawienie RMS"/>
      <sheetName val="Tabela elementów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_odc_I"/>
      <sheetName val="D3_odc_II"/>
      <sheetName val="D4-WS-1"/>
      <sheetName val="D5-WD2"/>
      <sheetName val="D6-WS3"/>
      <sheetName val="D7-ws3a"/>
      <sheetName val="D8-WS4"/>
      <sheetName val="D9-ws5"/>
      <sheetName val="D10-ws6"/>
      <sheetName val="D11-wd7"/>
      <sheetName val="D12-wd7 A"/>
      <sheetName val="D13-wd7 B"/>
      <sheetName val="!D14-MS-8"/>
      <sheetName val="D15-wd9"/>
      <sheetName val="D16-wd10 (2)"/>
      <sheetName val="D17-wd11"/>
      <sheetName val="D18-Most tymczas."/>
      <sheetName val="zbiorcz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ział_ogólny"/>
      <sheetName val="zzk"/>
      <sheetName val="drogówka  "/>
      <sheetName val="drogówka_docel"/>
      <sheetName val="wodoc_"/>
      <sheetName val="gaz śred cis"/>
      <sheetName val="GW1_GW2"/>
      <sheetName val="2GW1_2GW2 "/>
      <sheetName val="3GW1_3GW2"/>
      <sheetName val="4GW1_4GW2 "/>
      <sheetName val="5GW1_5GW2"/>
      <sheetName val="6GW1_6GW2"/>
      <sheetName val="7GW1_7GW2"/>
      <sheetName val="8GW1_8GW2"/>
      <sheetName val="kan san graw"/>
      <sheetName val="kan san tłoczna"/>
      <sheetName val="kan deszczowa"/>
      <sheetName val="sieć elektr_Śn"/>
      <sheetName val="sieć elektr_NN"/>
      <sheetName val="ENERGETYKA wn"/>
      <sheetName val="ENERGETYKA wn _220_"/>
      <sheetName val="oświetl"/>
      <sheetName val="sygnaliz świet"/>
      <sheetName val="telet"/>
      <sheetName val="odwodnienie "/>
      <sheetName val="odwodnienie_docelowe"/>
      <sheetName val="wodoc_ Rataje_Wielka Wieś"/>
      <sheetName val="mostowe"/>
      <sheetName val="Obiekt nr 1 w km 4_050_53 "/>
      <sheetName val="Obiekt nr 2 w km 5_451_91 "/>
      <sheetName val="Obiekt nr 3 w km 6_427_80 "/>
      <sheetName val="Obiekt nr 4 w km 9_339_09"/>
      <sheetName val="Obiekt nr 5 w km 10_005_54 "/>
      <sheetName val="Obiekt nr 6 w km 10_836_34 "/>
      <sheetName val="Obiekt nr 7 w km 12_622_09 "/>
      <sheetName val="Obiekt nr 8 w km 13_161_84 "/>
      <sheetName val="Obiekt nr 9 w km 14_149_26 "/>
      <sheetName val="Obiekt nr 10 w km 14_460_12 "/>
      <sheetName val="Obiekt nr 11 w km 15_081_32 "/>
      <sheetName val="Hydrofornia Rataje"/>
      <sheetName val="Hydrofornia Wielka Wieś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ZEDMIAR ROBÓT 3"/>
      <sheetName val="wyliczenia"/>
      <sheetName val="Arkusz4"/>
      <sheetName val="KP"/>
      <sheetName val="PRZEDMIAR_ROBÓT_3"/>
      <sheetName val="Przyczółek prawy"/>
      <sheetName val="SUMA"/>
      <sheetName val="Filar 1"/>
      <sheetName val="Ogólne"/>
      <sheetName val="106.przepust dk36"/>
    </sheetNames>
    <sheetDataSet>
      <sheetData sheetId="0">
        <row r="4">
          <cell r="C4" t="str">
            <v>M.01</v>
          </cell>
        </row>
      </sheetData>
      <sheetData sheetId="1" refreshError="1"/>
      <sheetData sheetId="2">
        <row r="4">
          <cell r="C4" t="str">
            <v>M.01</v>
          </cell>
          <cell r="D4" t="str">
            <v>.00</v>
          </cell>
          <cell r="E4" t="str">
            <v>.00</v>
          </cell>
          <cell r="G4" t="str">
            <v>ROBOTY PRZYGOTOWAWCZE</v>
          </cell>
        </row>
        <row r="6">
          <cell r="B6" t="str">
            <v>1.</v>
          </cell>
          <cell r="C6" t="str">
            <v>M.01</v>
          </cell>
          <cell r="D6" t="str">
            <v>.01</v>
          </cell>
          <cell r="E6" t="str">
            <v>.01</v>
          </cell>
          <cell r="F6" t="str">
            <v>.11</v>
          </cell>
          <cell r="G6" t="str">
            <v>Wytyczenie obiektu</v>
          </cell>
          <cell r="J6" t="str">
            <v>rycz.</v>
          </cell>
          <cell r="K6">
            <v>1</v>
          </cell>
        </row>
        <row r="8">
          <cell r="G8" t="str">
            <v>Roboty związane z wytyczeniem i obsługą geodezyjną budowy obiektu</v>
          </cell>
          <cell r="H8">
            <v>1</v>
          </cell>
          <cell r="I8" t="str">
            <v>rycz.</v>
          </cell>
        </row>
        <row r="10">
          <cell r="G10" t="str">
            <v>Osadzenie znaków wysokościowych</v>
          </cell>
          <cell r="H10">
            <v>26</v>
          </cell>
          <cell r="I10" t="str">
            <v>szt.</v>
          </cell>
        </row>
        <row r="11">
          <cell r="G11" t="str">
            <v>(wg rys.WY.07)</v>
          </cell>
        </row>
        <row r="13">
          <cell r="G13" t="str">
            <v>Osadzenie stałych punktów wysokościowych</v>
          </cell>
          <cell r="H13">
            <v>1</v>
          </cell>
          <cell r="I13" t="str">
            <v>szt.</v>
          </cell>
        </row>
        <row r="16">
          <cell r="C16" t="str">
            <v>M.11</v>
          </cell>
          <cell r="D16" t="str">
            <v>.00</v>
          </cell>
          <cell r="E16" t="str">
            <v>.00</v>
          </cell>
          <cell r="G16" t="str">
            <v>FUNDAMENTOWANIE</v>
          </cell>
        </row>
        <row r="18">
          <cell r="B18" t="str">
            <v>2.</v>
          </cell>
          <cell r="C18" t="str">
            <v>M.11</v>
          </cell>
          <cell r="D18" t="str">
            <v>.01</v>
          </cell>
          <cell r="E18" t="str">
            <v>.02</v>
          </cell>
          <cell r="F18" t="str">
            <v>.11</v>
          </cell>
          <cell r="G18" t="str">
            <v>Wykonanie wykopów fundamentowych w gruntach nieskalistych</v>
          </cell>
          <cell r="J18" t="str">
            <v>m3</v>
          </cell>
          <cell r="K18">
            <v>967</v>
          </cell>
        </row>
        <row r="20">
          <cell r="G20" t="str">
            <v>Wykonanie wykopów wraz z odwodnieniem i zabezpieczeniem skarp oraz projektami roboczymi:</v>
          </cell>
        </row>
        <row r="22">
          <cell r="G22" t="str">
            <v>przyczółek A:</v>
          </cell>
        </row>
        <row r="23">
          <cell r="H23">
            <v>274</v>
          </cell>
          <cell r="I23" t="str">
            <v>m3</v>
          </cell>
        </row>
        <row r="24">
          <cell r="G24" t="str">
            <v>filar B:</v>
          </cell>
        </row>
        <row r="25">
          <cell r="H25">
            <v>342</v>
          </cell>
          <cell r="I25" t="str">
            <v>m3</v>
          </cell>
        </row>
        <row r="26">
          <cell r="G26" t="str">
            <v>przyczółek C:</v>
          </cell>
        </row>
        <row r="27">
          <cell r="H27">
            <v>351</v>
          </cell>
          <cell r="I27" t="str">
            <v>m3</v>
          </cell>
        </row>
        <row r="28">
          <cell r="G28" t="str">
            <v>Razem:</v>
          </cell>
          <cell r="H28">
            <v>967</v>
          </cell>
          <cell r="I28" t="str">
            <v>m3</v>
          </cell>
        </row>
        <row r="29">
          <cell r="H29">
            <v>1079</v>
          </cell>
          <cell r="I29" t="str">
            <v>m3</v>
          </cell>
        </row>
        <row r="30">
          <cell r="C30" t="str">
            <v>M.11</v>
          </cell>
          <cell r="D30" t="str">
            <v>.01</v>
          </cell>
          <cell r="E30" t="str">
            <v>.04</v>
          </cell>
          <cell r="F30" t="str">
            <v>.11</v>
          </cell>
          <cell r="G30" t="str">
            <v>Zasypanie wykopów z zagęszczeniem z gruntu przepuszczalnego</v>
          </cell>
          <cell r="H30">
            <v>3801</v>
          </cell>
          <cell r="I30" t="str">
            <v>m3</v>
          </cell>
          <cell r="J30" t="str">
            <v>m3</v>
          </cell>
          <cell r="K30">
            <v>1316</v>
          </cell>
        </row>
        <row r="32">
          <cell r="B32" t="str">
            <v>3.</v>
          </cell>
          <cell r="C32" t="str">
            <v>M.11</v>
          </cell>
          <cell r="D32" t="str">
            <v>.01</v>
          </cell>
          <cell r="E32" t="str">
            <v>.04</v>
          </cell>
          <cell r="F32" t="str">
            <v>.11</v>
          </cell>
          <cell r="G32" t="str">
            <v>Zasypanie wykopów fundamentowych oraz zasypka przestrzeni za przyczółkami i formowanie skarp i stożków nasypowych:</v>
          </cell>
          <cell r="J32" t="str">
            <v>m3</v>
          </cell>
          <cell r="K32">
            <v>4647</v>
          </cell>
        </row>
        <row r="34">
          <cell r="G34" t="str">
            <v>przyczółek A:</v>
          </cell>
        </row>
        <row r="35">
          <cell r="H35">
            <v>602</v>
          </cell>
          <cell r="I35" t="str">
            <v>m3</v>
          </cell>
        </row>
        <row r="36">
          <cell r="G36" t="str">
            <v>filar B:</v>
          </cell>
        </row>
        <row r="37">
          <cell r="G37" t="str">
            <v>1300+387+47</v>
          </cell>
          <cell r="H37">
            <v>248</v>
          </cell>
          <cell r="I37" t="str">
            <v>m3</v>
          </cell>
        </row>
        <row r="38">
          <cell r="G38" t="str">
            <v>przyczółek C:</v>
          </cell>
        </row>
        <row r="39">
          <cell r="G39" t="str">
            <v>486</v>
          </cell>
          <cell r="H39">
            <v>466</v>
          </cell>
          <cell r="I39" t="str">
            <v>m3</v>
          </cell>
        </row>
        <row r="40">
          <cell r="G40" t="str">
            <v>Razem:</v>
          </cell>
          <cell r="H40">
            <v>1316</v>
          </cell>
          <cell r="I40" t="str">
            <v>m3</v>
          </cell>
        </row>
        <row r="41">
          <cell r="G41" t="str">
            <v>402</v>
          </cell>
          <cell r="H41">
            <v>402</v>
          </cell>
          <cell r="I41" t="str">
            <v>m3</v>
          </cell>
        </row>
        <row r="42">
          <cell r="C42" t="str">
            <v>M.11</v>
          </cell>
          <cell r="D42" t="str">
            <v>.01</v>
          </cell>
          <cell r="E42" t="str">
            <v>.04</v>
          </cell>
          <cell r="F42" t="str">
            <v>.12</v>
          </cell>
          <cell r="G42" t="str">
            <v>Zasypanie wykopów z zagęszczeniem z gruntu nieprzepuszczalnego</v>
          </cell>
          <cell r="J42" t="str">
            <v>m3</v>
          </cell>
          <cell r="K42">
            <v>591</v>
          </cell>
        </row>
        <row r="43">
          <cell r="G43" t="str">
            <v>1487+482+56</v>
          </cell>
          <cell r="H43">
            <v>2025</v>
          </cell>
          <cell r="I43" t="str">
            <v>m3</v>
          </cell>
        </row>
        <row r="44">
          <cell r="G44" t="str">
            <v>Zasypanie wykopów fundamentowych oraz formowanie warstwy nieprzepuszczalnej nad fundamentem przyczółka:</v>
          </cell>
          <cell r="H44">
            <v>4647</v>
          </cell>
          <cell r="I44" t="str">
            <v>m3</v>
          </cell>
        </row>
        <row r="46">
          <cell r="B46" t="str">
            <v>4.</v>
          </cell>
          <cell r="C46" t="str">
            <v>M.11</v>
          </cell>
          <cell r="D46" t="str">
            <v>.01</v>
          </cell>
          <cell r="E46" t="str">
            <v>.04</v>
          </cell>
          <cell r="F46" t="str">
            <v>.12</v>
          </cell>
          <cell r="G46" t="str">
            <v>przyczółek A:</v>
          </cell>
          <cell r="J46" t="str">
            <v>m3</v>
          </cell>
          <cell r="K46">
            <v>1694</v>
          </cell>
        </row>
        <row r="47">
          <cell r="H47">
            <v>262</v>
          </cell>
          <cell r="I47" t="str">
            <v>m3</v>
          </cell>
        </row>
        <row r="48">
          <cell r="G48" t="str">
            <v>filar B:</v>
          </cell>
        </row>
        <row r="49">
          <cell r="H49">
            <v>0</v>
          </cell>
          <cell r="I49" t="str">
            <v>m3</v>
          </cell>
        </row>
        <row r="50">
          <cell r="G50" t="str">
            <v>przyczółek C:</v>
          </cell>
        </row>
        <row r="51">
          <cell r="H51">
            <v>329</v>
          </cell>
          <cell r="I51" t="str">
            <v>m3</v>
          </cell>
        </row>
        <row r="52">
          <cell r="G52" t="str">
            <v>Razem:</v>
          </cell>
          <cell r="H52">
            <v>591</v>
          </cell>
          <cell r="I52" t="str">
            <v>m3</v>
          </cell>
        </row>
        <row r="53">
          <cell r="G53" t="str">
            <v>954</v>
          </cell>
          <cell r="H53">
            <v>848</v>
          </cell>
          <cell r="I53" t="str">
            <v>m3</v>
          </cell>
        </row>
        <row r="54">
          <cell r="C54" t="str">
            <v>M.12</v>
          </cell>
          <cell r="D54" t="str">
            <v>.00</v>
          </cell>
          <cell r="E54" t="str">
            <v>.00</v>
          </cell>
          <cell r="G54" t="str">
            <v>ZBROJENIE</v>
          </cell>
          <cell r="H54">
            <v>1694</v>
          </cell>
          <cell r="I54" t="str">
            <v>m3</v>
          </cell>
        </row>
        <row r="56">
          <cell r="B56" t="str">
            <v>5.</v>
          </cell>
          <cell r="C56" t="str">
            <v>M.12</v>
          </cell>
          <cell r="D56" t="str">
            <v>.01</v>
          </cell>
          <cell r="E56" t="str">
            <v>.01</v>
          </cell>
          <cell r="F56" t="str">
            <v>.11</v>
          </cell>
          <cell r="G56" t="str">
            <v>Zbrojenie stalą klasy A-I</v>
          </cell>
          <cell r="J56" t="str">
            <v>kg</v>
          </cell>
          <cell r="K56">
            <v>1013</v>
          </cell>
        </row>
        <row r="57">
          <cell r="I57" t="str">
            <v>pale ? 1500 L=16,0m</v>
          </cell>
          <cell r="J57" t="str">
            <v>szt.</v>
          </cell>
          <cell r="K57">
            <v>40</v>
          </cell>
        </row>
        <row r="58">
          <cell r="G58" t="str">
            <v>Przygotowanie i montaż zbrojenia na budowie stalą klasy A-I (wg wykazów zbrojenia w części rysunkowej):</v>
          </cell>
          <cell r="I58" t="str">
            <v>pale ? 1500 L=20,0m</v>
          </cell>
          <cell r="J58" t="str">
            <v>szt.</v>
          </cell>
          <cell r="K58">
            <v>52</v>
          </cell>
        </row>
        <row r="60">
          <cell r="E60" t="str">
            <v>a)</v>
          </cell>
          <cell r="G60" t="str">
            <v>przyczółek A (wg rys.PO.03.02)</v>
          </cell>
          <cell r="H60">
            <v>400</v>
          </cell>
          <cell r="I60" t="str">
            <v>kg</v>
          </cell>
        </row>
        <row r="61">
          <cell r="G61" t="str">
            <v>filar B (wg rys. PO.05)</v>
          </cell>
          <cell r="H61">
            <v>213</v>
          </cell>
          <cell r="I61" t="str">
            <v>kg</v>
          </cell>
        </row>
        <row r="62">
          <cell r="G62" t="str">
            <v>przyczółek C (wg rys. PO.07.02)</v>
          </cell>
          <cell r="H62">
            <v>400</v>
          </cell>
          <cell r="I62" t="str">
            <v>kg</v>
          </cell>
        </row>
        <row r="63">
          <cell r="G63" t="str">
            <v>Razem:</v>
          </cell>
          <cell r="H63">
            <v>1013</v>
          </cell>
          <cell r="I63" t="str">
            <v>kg</v>
          </cell>
        </row>
        <row r="64">
          <cell r="G64" t="str">
            <v>Na 1 pal:</v>
          </cell>
        </row>
        <row r="65">
          <cell r="C65" t="str">
            <v>M.12</v>
          </cell>
          <cell r="D65" t="str">
            <v>.01</v>
          </cell>
          <cell r="E65" t="str">
            <v>.03</v>
          </cell>
          <cell r="F65" t="str">
            <v>.11</v>
          </cell>
          <cell r="G65" t="str">
            <v>Zbrojenie stalą klasy A-IIIN</v>
          </cell>
          <cell r="J65" t="str">
            <v>kg</v>
          </cell>
          <cell r="K65">
            <v>106627</v>
          </cell>
        </row>
        <row r="66">
          <cell r="G66" t="str">
            <v xml:space="preserve"> - zbrojenie stalą A-I: 305,0kg</v>
          </cell>
        </row>
        <row r="67">
          <cell r="G67" t="str">
            <v>Przygotowanie i montaż zbrojenia na budowie stalą klasy A-IIIN (wg wykazów zbrojenia w części rysunkowej):</v>
          </cell>
        </row>
        <row r="68">
          <cell r="G68" t="str">
            <v xml:space="preserve"> - wiercenie otworu w rurze obsadowej:  28,5m3</v>
          </cell>
        </row>
        <row r="69">
          <cell r="G69" t="str">
            <v>przyczółek A (wg rys.PO.03.02)</v>
          </cell>
          <cell r="H69">
            <v>17171</v>
          </cell>
          <cell r="I69" t="str">
            <v>kg</v>
          </cell>
        </row>
        <row r="70">
          <cell r="G70" t="str">
            <v>filar B (wg rys. PO.05)</v>
          </cell>
          <cell r="H70">
            <v>11908</v>
          </cell>
          <cell r="I70" t="str">
            <v>kg</v>
          </cell>
        </row>
        <row r="71">
          <cell r="E71" t="str">
            <v>b)</v>
          </cell>
          <cell r="G71" t="str">
            <v>przyczółek C (wg rys. PO.07.02)</v>
          </cell>
          <cell r="H71">
            <v>16546</v>
          </cell>
          <cell r="I71" t="str">
            <v>kg</v>
          </cell>
        </row>
        <row r="72">
          <cell r="G72" t="str">
            <v>ustrój nośny (wg rys. UN.02 i UN.03)</v>
          </cell>
          <cell r="H72">
            <v>47514</v>
          </cell>
          <cell r="I72" t="str">
            <v>kg</v>
          </cell>
        </row>
        <row r="73">
          <cell r="G73" t="str">
            <v>płyty przejściowe (wg rys. WY.02)</v>
          </cell>
          <cell r="H73">
            <v>4500</v>
          </cell>
          <cell r="I73" t="str">
            <v>kg</v>
          </cell>
        </row>
        <row r="74">
          <cell r="G74" t="str">
            <v>kapy chodnikowe (wg rys.WY.03)</v>
          </cell>
          <cell r="H74">
            <v>8988</v>
          </cell>
          <cell r="I74" t="str">
            <v>kg</v>
          </cell>
        </row>
        <row r="75">
          <cell r="G75" t="str">
            <v>Razem:</v>
          </cell>
          <cell r="H75">
            <v>106627</v>
          </cell>
          <cell r="I75" t="str">
            <v>kg</v>
          </cell>
        </row>
        <row r="76">
          <cell r="G76" t="str">
            <v xml:space="preserve"> - beton B30 (C25/30): 35,5m3</v>
          </cell>
        </row>
        <row r="77">
          <cell r="C77" t="str">
            <v>M.12</v>
          </cell>
          <cell r="D77" t="str">
            <v>.02</v>
          </cell>
          <cell r="E77" t="str">
            <v>.01</v>
          </cell>
          <cell r="F77" t="str">
            <v>.12</v>
          </cell>
          <cell r="G77" t="str">
            <v>Stal sprężająca - kable 19 Ø 0,6"</v>
          </cell>
          <cell r="J77" t="str">
            <v>kg</v>
          </cell>
          <cell r="K77">
            <v>13556</v>
          </cell>
        </row>
        <row r="78">
          <cell r="G78" t="str">
            <v xml:space="preserve"> - zbrojenie stalą A-IIIN: 3484,0kg</v>
          </cell>
        </row>
        <row r="79">
          <cell r="G79" t="str">
            <v>Kable sprężające 22 Ø 0,6" (wg rys. UN.03):</v>
          </cell>
          <cell r="H79">
            <v>13556</v>
          </cell>
          <cell r="I79" t="str">
            <v>kg</v>
          </cell>
        </row>
        <row r="80">
          <cell r="G80" t="str">
            <v xml:space="preserve"> - długość osłonek: L=2x254=508,0m</v>
          </cell>
        </row>
        <row r="81">
          <cell r="G81" t="str">
            <v xml:space="preserve"> - zakotwienia czynne: 16szt.</v>
          </cell>
        </row>
        <row r="82">
          <cell r="C82" t="str">
            <v>M.12</v>
          </cell>
          <cell r="D82" t="str">
            <v>.00</v>
          </cell>
          <cell r="E82" t="str">
            <v>.00</v>
          </cell>
          <cell r="G82" t="str">
            <v xml:space="preserve"> - naciąg dwustronny</v>
          </cell>
        </row>
        <row r="84">
          <cell r="B84" t="str">
            <v>6.</v>
          </cell>
          <cell r="C84" t="str">
            <v>M.13</v>
          </cell>
          <cell r="D84" t="str">
            <v>.00</v>
          </cell>
          <cell r="E84" t="str">
            <v>.00</v>
          </cell>
          <cell r="F84" t="str">
            <v>.11</v>
          </cell>
          <cell r="G84" t="str">
            <v>BETON</v>
          </cell>
          <cell r="J84" t="str">
            <v>kg</v>
          </cell>
          <cell r="K84">
            <v>4634</v>
          </cell>
        </row>
        <row r="86">
          <cell r="C86" t="str">
            <v>M.13</v>
          </cell>
          <cell r="D86" t="str">
            <v>.01</v>
          </cell>
          <cell r="E86" t="str">
            <v>.01</v>
          </cell>
          <cell r="F86" t="str">
            <v>.11</v>
          </cell>
          <cell r="G86" t="str">
            <v>Beton podpór B35 (C30/37)</v>
          </cell>
          <cell r="J86" t="str">
            <v>m3</v>
          </cell>
          <cell r="K86">
            <v>472</v>
          </cell>
        </row>
        <row r="88">
          <cell r="G88" t="str">
            <v>Beton podpór B35 (C30/37):</v>
          </cell>
          <cell r="H88">
            <v>1332</v>
          </cell>
          <cell r="I88" t="str">
            <v>kg</v>
          </cell>
        </row>
        <row r="89">
          <cell r="G89" t="str">
            <v>filar B (wg rys. PO.06)</v>
          </cell>
          <cell r="H89">
            <v>996</v>
          </cell>
          <cell r="I89" t="str">
            <v>kg</v>
          </cell>
        </row>
        <row r="90">
          <cell r="G90" t="str">
            <v>przyczółek A (wg rys.PO.02):</v>
          </cell>
          <cell r="H90">
            <v>217</v>
          </cell>
          <cell r="I90" t="str">
            <v>m3</v>
          </cell>
        </row>
        <row r="91">
          <cell r="G91" t="str">
            <v xml:space="preserve"> - deskowanie 363m2</v>
          </cell>
          <cell r="H91">
            <v>1310</v>
          </cell>
          <cell r="I91" t="str">
            <v>kg</v>
          </cell>
        </row>
        <row r="92">
          <cell r="G92" t="str">
            <v>filar B (wg rys.PO.04):</v>
          </cell>
          <cell r="H92">
            <v>43</v>
          </cell>
          <cell r="I92" t="str">
            <v>m3</v>
          </cell>
        </row>
        <row r="93">
          <cell r="G93" t="str">
            <v xml:space="preserve"> - deskowanie 31,2m2</v>
          </cell>
        </row>
        <row r="94">
          <cell r="B94" t="str">
            <v>7.</v>
          </cell>
          <cell r="C94" t="str">
            <v>M.12</v>
          </cell>
          <cell r="D94" t="str">
            <v>.01</v>
          </cell>
          <cell r="E94" t="str">
            <v>.03</v>
          </cell>
          <cell r="F94" t="str">
            <v>.11</v>
          </cell>
          <cell r="G94" t="str">
            <v>przyczółek C (wg rys.PO.06):</v>
          </cell>
          <cell r="H94">
            <v>212</v>
          </cell>
          <cell r="I94" t="str">
            <v>m3</v>
          </cell>
          <cell r="J94" t="str">
            <v>kg</v>
          </cell>
          <cell r="K94">
            <v>402146</v>
          </cell>
        </row>
        <row r="95">
          <cell r="G95" t="str">
            <v xml:space="preserve"> - deskowanie 360m2</v>
          </cell>
        </row>
        <row r="96">
          <cell r="G96" t="str">
            <v>Razem</v>
          </cell>
          <cell r="H96">
            <v>472</v>
          </cell>
          <cell r="I96" t="str">
            <v>m3</v>
          </cell>
        </row>
        <row r="98">
          <cell r="C98" t="str">
            <v>M.13</v>
          </cell>
          <cell r="D98" t="str">
            <v>.01</v>
          </cell>
          <cell r="E98" t="str">
            <v>.01</v>
          </cell>
          <cell r="F98" t="str">
            <v>.12</v>
          </cell>
          <cell r="G98" t="str">
            <v>Beton podpór B40 (C35/45)</v>
          </cell>
          <cell r="H98">
            <v>58290</v>
          </cell>
          <cell r="I98" t="str">
            <v>kg</v>
          </cell>
          <cell r="J98" t="str">
            <v>m3</v>
          </cell>
          <cell r="K98">
            <v>22</v>
          </cell>
        </row>
        <row r="99">
          <cell r="G99" t="str">
            <v>filar B (wg rys. PO.06)</v>
          </cell>
          <cell r="H99">
            <v>43212</v>
          </cell>
          <cell r="I99" t="str">
            <v>kg</v>
          </cell>
        </row>
        <row r="100">
          <cell r="G100" t="str">
            <v>Beton podpór B40 (C35/45):</v>
          </cell>
          <cell r="H100">
            <v>43375</v>
          </cell>
        </row>
        <row r="101">
          <cell r="G101" t="str">
            <v>przyczółek D (wg rys. PO.10.02 i PO.10.05)</v>
          </cell>
          <cell r="H101">
            <v>60559</v>
          </cell>
          <cell r="I101" t="str">
            <v>kg</v>
          </cell>
        </row>
        <row r="102">
          <cell r="G102" t="str">
            <v>filar B (wg rys.PO.04):</v>
          </cell>
          <cell r="H102">
            <v>22</v>
          </cell>
          <cell r="I102" t="str">
            <v>m3</v>
          </cell>
        </row>
        <row r="103">
          <cell r="G103" t="str">
            <v xml:space="preserve"> - deskowanie 69,6m2</v>
          </cell>
          <cell r="H103">
            <v>19976</v>
          </cell>
          <cell r="I103" t="str">
            <v>kg</v>
          </cell>
        </row>
        <row r="104">
          <cell r="G104" t="str">
            <v>Razem</v>
          </cell>
          <cell r="H104">
            <v>22</v>
          </cell>
          <cell r="I104" t="str">
            <v>m3</v>
          </cell>
        </row>
        <row r="105">
          <cell r="G105" t="str">
            <v>Razem:</v>
          </cell>
          <cell r="H105">
            <v>402146</v>
          </cell>
          <cell r="I105" t="str">
            <v>kg</v>
          </cell>
        </row>
        <row r="106">
          <cell r="C106" t="str">
            <v>M.13</v>
          </cell>
          <cell r="D106" t="str">
            <v>.01</v>
          </cell>
          <cell r="E106" t="str">
            <v>.02</v>
          </cell>
          <cell r="F106" t="str">
            <v>.11</v>
          </cell>
          <cell r="G106" t="str">
            <v>Beton płyt przejściowych B40 (C35/45)</v>
          </cell>
          <cell r="J106" t="str">
            <v>m3</v>
          </cell>
          <cell r="K106">
            <v>33</v>
          </cell>
        </row>
        <row r="107">
          <cell r="C107" t="str">
            <v>M.13</v>
          </cell>
          <cell r="D107" t="str">
            <v>.00</v>
          </cell>
          <cell r="E107" t="str">
            <v>.00</v>
          </cell>
          <cell r="G107" t="str">
            <v>BETON</v>
          </cell>
        </row>
        <row r="108">
          <cell r="G108" t="str">
            <v>Beton płyt przejściowych B40 (C35/45):</v>
          </cell>
        </row>
        <row r="109">
          <cell r="B109" t="str">
            <v>8.</v>
          </cell>
          <cell r="C109" t="str">
            <v>M.13</v>
          </cell>
          <cell r="D109" t="str">
            <v>.01</v>
          </cell>
          <cell r="E109" t="str">
            <v>.01</v>
          </cell>
          <cell r="F109" t="str">
            <v>.11</v>
          </cell>
          <cell r="G109" t="str">
            <v>Beton podpór B35 (C30/37)</v>
          </cell>
          <cell r="J109" t="str">
            <v>m3</v>
          </cell>
          <cell r="K109">
            <v>1969</v>
          </cell>
        </row>
        <row r="110">
          <cell r="G110" t="str">
            <v>przyczółek A (wg rys.WY.02):</v>
          </cell>
          <cell r="H110">
            <v>16.5</v>
          </cell>
          <cell r="I110" t="str">
            <v>m3</v>
          </cell>
        </row>
        <row r="111">
          <cell r="G111" t="str">
            <v xml:space="preserve"> - deskowanie 16,5m2</v>
          </cell>
        </row>
        <row r="112">
          <cell r="G112" t="str">
            <v>przyczółek C (wg rys. WY.02):</v>
          </cell>
          <cell r="H112">
            <v>16.5</v>
          </cell>
          <cell r="I112" t="str">
            <v>m3</v>
          </cell>
        </row>
        <row r="113">
          <cell r="G113" t="str">
            <v xml:space="preserve"> - deskowanie 16,5m2</v>
          </cell>
        </row>
        <row r="114">
          <cell r="G114" t="str">
            <v>Razem</v>
          </cell>
          <cell r="H114">
            <v>33</v>
          </cell>
          <cell r="I114" t="str">
            <v>m3</v>
          </cell>
        </row>
        <row r="115">
          <cell r="G115" t="str">
            <v xml:space="preserve"> - deskowanie: 897,0 m2</v>
          </cell>
        </row>
        <row r="116">
          <cell r="C116" t="str">
            <v>M.13</v>
          </cell>
          <cell r="D116" t="str">
            <v>.01</v>
          </cell>
          <cell r="E116" t="str">
            <v>.03</v>
          </cell>
          <cell r="F116" t="str">
            <v>.13</v>
          </cell>
          <cell r="G116" t="str">
            <v>Beton ustroju nośnego B50 (C40/50)</v>
          </cell>
          <cell r="J116" t="str">
            <v>m3</v>
          </cell>
          <cell r="K116">
            <v>357</v>
          </cell>
        </row>
        <row r="117">
          <cell r="H117">
            <v>264</v>
          </cell>
        </row>
        <row r="118">
          <cell r="G118" t="str">
            <v>Beton ustroju nośnego B50 (C40/50):</v>
          </cell>
        </row>
        <row r="119">
          <cell r="G119" t="str">
            <v>(wg rys.UN.01):</v>
          </cell>
        </row>
        <row r="120">
          <cell r="H120">
            <v>357</v>
          </cell>
          <cell r="I120" t="str">
            <v>m3</v>
          </cell>
        </row>
        <row r="121">
          <cell r="G121" t="str">
            <v xml:space="preserve"> - deskowanie 877m2</v>
          </cell>
        </row>
        <row r="122">
          <cell r="G122" t="str">
            <v>przyczółek D (wg rys. PO.09):</v>
          </cell>
        </row>
        <row r="123">
          <cell r="C123" t="str">
            <v>M.13</v>
          </cell>
          <cell r="D123" t="str">
            <v>.01</v>
          </cell>
          <cell r="E123" t="str">
            <v>.05</v>
          </cell>
          <cell r="F123" t="str">
            <v>.11</v>
          </cell>
          <cell r="G123" t="str">
            <v>Beton kap B40 (C35/45)</v>
          </cell>
          <cell r="H123">
            <v>738</v>
          </cell>
          <cell r="I123" t="str">
            <v>m3</v>
          </cell>
          <cell r="J123" t="str">
            <v>m3</v>
          </cell>
          <cell r="K123">
            <v>79</v>
          </cell>
        </row>
        <row r="124">
          <cell r="G124" t="str">
            <v xml:space="preserve"> - deskowanie: 963,0 m2</v>
          </cell>
        </row>
        <row r="125">
          <cell r="G125" t="str">
            <v>Beton kap B40 (C35/45):</v>
          </cell>
          <cell r="H125">
            <v>1969</v>
          </cell>
          <cell r="I125" t="str">
            <v>m3</v>
          </cell>
        </row>
        <row r="126">
          <cell r="G126" t="str">
            <v>(wg rys.WY.03):</v>
          </cell>
        </row>
        <row r="127">
          <cell r="B127" t="str">
            <v>9.</v>
          </cell>
          <cell r="C127" t="str">
            <v>M.13</v>
          </cell>
          <cell r="D127" t="str">
            <v>.01</v>
          </cell>
          <cell r="E127" t="str">
            <v>.01</v>
          </cell>
          <cell r="F127" t="str">
            <v>.12</v>
          </cell>
          <cell r="G127" t="str">
            <v>0,7*79,1+0,3*79,1</v>
          </cell>
          <cell r="H127">
            <v>79</v>
          </cell>
          <cell r="I127" t="str">
            <v>m3</v>
          </cell>
          <cell r="J127" t="str">
            <v>m3</v>
          </cell>
          <cell r="K127">
            <v>121</v>
          </cell>
        </row>
        <row r="128">
          <cell r="G128" t="str">
            <v xml:space="preserve"> - deskowanie 0,5*79,1+0,5*79,1=158,2m2</v>
          </cell>
        </row>
        <row r="129">
          <cell r="G129" t="str">
            <v>Beton podpór B40 (C35/45):</v>
          </cell>
        </row>
        <row r="130">
          <cell r="C130" t="str">
            <v>M.13</v>
          </cell>
          <cell r="D130" t="str">
            <v>.01</v>
          </cell>
          <cell r="E130" t="str">
            <v>.06</v>
          </cell>
          <cell r="F130" t="str">
            <v>.11</v>
          </cell>
          <cell r="G130" t="str">
            <v>Beton ław pod umocnienie stożków nasypowych B30 (C25/30)</v>
          </cell>
          <cell r="J130" t="str">
            <v>m3</v>
          </cell>
          <cell r="K130">
            <v>13.92</v>
          </cell>
        </row>
        <row r="131">
          <cell r="G131" t="str">
            <v>filar B (wg rys. PO.05):</v>
          </cell>
        </row>
        <row r="132">
          <cell r="G132" t="str">
            <v>Beton ław pod umocnienie stożków nasypowych B30 (C25/30):</v>
          </cell>
          <cell r="H132">
            <v>60</v>
          </cell>
          <cell r="I132" t="str">
            <v>m3</v>
          </cell>
        </row>
        <row r="133">
          <cell r="G133" t="str">
            <v xml:space="preserve"> - deskowanie: 203,0 m2</v>
          </cell>
        </row>
        <row r="134">
          <cell r="G134" t="str">
            <v>0,4*0,6*58</v>
          </cell>
          <cell r="H134">
            <v>13.92</v>
          </cell>
          <cell r="I134" t="str">
            <v>m3</v>
          </cell>
        </row>
        <row r="135">
          <cell r="H135">
            <v>61</v>
          </cell>
          <cell r="I135" t="str">
            <v>m3</v>
          </cell>
        </row>
        <row r="136">
          <cell r="C136" t="str">
            <v>M.13</v>
          </cell>
          <cell r="D136" t="str">
            <v>.02</v>
          </cell>
          <cell r="E136" t="str">
            <v>.01</v>
          </cell>
          <cell r="F136" t="str">
            <v>.11</v>
          </cell>
          <cell r="G136" t="str">
            <v>Beton niekonstrukcyjny B15 (C12/15)</v>
          </cell>
          <cell r="J136" t="str">
            <v>m3</v>
          </cell>
          <cell r="K136">
            <v>85.8</v>
          </cell>
        </row>
        <row r="137">
          <cell r="G137" t="str">
            <v>Razem</v>
          </cell>
          <cell r="H137">
            <v>121</v>
          </cell>
          <cell r="I137" t="str">
            <v>m3</v>
          </cell>
        </row>
        <row r="138">
          <cell r="G138" t="str">
            <v>Beton niekonstrukcyjny B15 (C12/15):</v>
          </cell>
        </row>
        <row r="139">
          <cell r="B139" t="str">
            <v>10.</v>
          </cell>
          <cell r="C139" t="str">
            <v>M.13</v>
          </cell>
          <cell r="D139" t="str">
            <v>.01</v>
          </cell>
          <cell r="E139" t="str">
            <v>.02</v>
          </cell>
          <cell r="F139" t="str">
            <v>.11</v>
          </cell>
          <cell r="G139" t="str">
            <v>Beton płyt przejściowych B40 (C35/45)</v>
          </cell>
          <cell r="J139" t="str">
            <v>m3</v>
          </cell>
          <cell r="K139">
            <v>143.99</v>
          </cell>
        </row>
        <row r="140">
          <cell r="G140" t="str">
            <v>pod fundamentami podpór</v>
          </cell>
        </row>
        <row r="141">
          <cell r="G141" t="str">
            <v>13,0+6,0+25,0</v>
          </cell>
          <cell r="H141">
            <v>44</v>
          </cell>
          <cell r="I141" t="str">
            <v>m3</v>
          </cell>
        </row>
        <row r="142">
          <cell r="G142" t="str">
            <v>pod i nad płytami przejściowymi</v>
          </cell>
        </row>
        <row r="143">
          <cell r="G143" t="str">
            <v>2*7,0</v>
          </cell>
          <cell r="H143">
            <v>14</v>
          </cell>
          <cell r="I143" t="str">
            <v>m3</v>
          </cell>
        </row>
        <row r="144">
          <cell r="G144" t="str">
            <v>pod kapami na skrzydłach przyczółków</v>
          </cell>
          <cell r="H144">
            <v>71.995000000000005</v>
          </cell>
          <cell r="I144" t="str">
            <v>m3</v>
          </cell>
        </row>
        <row r="145">
          <cell r="G145" t="str">
            <v>2*(2,6+0,3)</v>
          </cell>
          <cell r="H145">
            <v>5.8</v>
          </cell>
          <cell r="I145" t="str">
            <v>m3</v>
          </cell>
        </row>
        <row r="146">
          <cell r="G146" t="str">
            <v>warstwy spadkowe na fundamentach podpór</v>
          </cell>
        </row>
        <row r="147">
          <cell r="G147" t="str">
            <v>2x6,0+3,0</v>
          </cell>
          <cell r="H147">
            <v>15</v>
          </cell>
          <cell r="I147" t="str">
            <v>m3</v>
          </cell>
        </row>
        <row r="148">
          <cell r="G148" t="str">
            <v>korytko odwodnienia za płytami przejściowymi</v>
          </cell>
        </row>
        <row r="149">
          <cell r="G149" t="str">
            <v>2*0,45*7,8</v>
          </cell>
          <cell r="H149">
            <v>7</v>
          </cell>
          <cell r="I149" t="str">
            <v>m3</v>
          </cell>
        </row>
        <row r="150">
          <cell r="G150" t="str">
            <v>Razem</v>
          </cell>
          <cell r="H150">
            <v>85.8</v>
          </cell>
          <cell r="I150" t="str">
            <v>m3</v>
          </cell>
        </row>
        <row r="151">
          <cell r="B151" t="str">
            <v>11.</v>
          </cell>
          <cell r="C151" t="str">
            <v>M.13</v>
          </cell>
          <cell r="D151" t="str">
            <v>.01</v>
          </cell>
          <cell r="E151" t="str">
            <v>.03</v>
          </cell>
          <cell r="F151" t="str">
            <v>.12</v>
          </cell>
          <cell r="G151" t="str">
            <v>Beton ustroju nośnego B45 (C35/45)</v>
          </cell>
          <cell r="J151" t="str">
            <v>m3</v>
          </cell>
          <cell r="K151">
            <v>905</v>
          </cell>
        </row>
        <row r="152">
          <cell r="C152" t="str">
            <v>M.14</v>
          </cell>
          <cell r="D152" t="str">
            <v>.00</v>
          </cell>
          <cell r="E152" t="str">
            <v>.00</v>
          </cell>
          <cell r="G152" t="str">
            <v>KONSTRUKCJE STALOWE</v>
          </cell>
        </row>
        <row r="153">
          <cell r="G153" t="str">
            <v>Beton ustroju nośnego B45 (C35/45):</v>
          </cell>
        </row>
        <row r="154">
          <cell r="C154" t="str">
            <v>M.14</v>
          </cell>
          <cell r="D154" t="str">
            <v>.01</v>
          </cell>
          <cell r="E154" t="str">
            <v>.04</v>
          </cell>
          <cell r="F154" t="str">
            <v>.11</v>
          </cell>
          <cell r="G154" t="str">
            <v>Kotwy kap</v>
          </cell>
          <cell r="J154" t="str">
            <v>kg</v>
          </cell>
          <cell r="K154">
            <v>1298</v>
          </cell>
        </row>
        <row r="155">
          <cell r="G155" t="str">
            <v>456,0+449,0</v>
          </cell>
          <cell r="H155">
            <v>905</v>
          </cell>
          <cell r="I155" t="str">
            <v>m3</v>
          </cell>
        </row>
        <row r="156">
          <cell r="G156" t="str">
            <v>Wytworzenie i montaż na budowie konstrukcji stalowej kotew kap ze stali St3S (wg rys. WY.04):</v>
          </cell>
        </row>
        <row r="157">
          <cell r="G157" t="str">
            <v>248szt.</v>
          </cell>
          <cell r="H157">
            <v>1298</v>
          </cell>
          <cell r="I157" t="str">
            <v>kg</v>
          </cell>
        </row>
        <row r="158">
          <cell r="B158" t="str">
            <v>12.</v>
          </cell>
          <cell r="C158" t="str">
            <v>M.13</v>
          </cell>
          <cell r="D158" t="str">
            <v>.01</v>
          </cell>
          <cell r="E158" t="str">
            <v>.05</v>
          </cell>
          <cell r="F158" t="str">
            <v>.11</v>
          </cell>
          <cell r="G158" t="str">
            <v>Beton kap B40 (C35/45)</v>
          </cell>
          <cell r="J158" t="str">
            <v>m3</v>
          </cell>
          <cell r="K158">
            <v>79</v>
          </cell>
        </row>
        <row r="159">
          <cell r="C159" t="str">
            <v>M.15</v>
          </cell>
          <cell r="D159" t="str">
            <v>.00</v>
          </cell>
          <cell r="E159" t="str">
            <v>.00</v>
          </cell>
          <cell r="G159" t="str">
            <v>IZOLACJE I NAWIERZCHNIE</v>
          </cell>
        </row>
        <row r="160">
          <cell r="G160" t="str">
            <v>Beton kap B40 (C35/45):</v>
          </cell>
        </row>
        <row r="161">
          <cell r="C161" t="str">
            <v>M.15</v>
          </cell>
          <cell r="D161" t="str">
            <v>.01</v>
          </cell>
          <cell r="E161" t="str">
            <v>.01</v>
          </cell>
          <cell r="F161" t="str">
            <v>.11</v>
          </cell>
          <cell r="G161" t="str">
            <v>Izolacja cienka wykonywana na zimno</v>
          </cell>
          <cell r="J161" t="str">
            <v>m2</v>
          </cell>
          <cell r="K161">
            <v>304.2</v>
          </cell>
        </row>
        <row r="162">
          <cell r="H162">
            <v>79</v>
          </cell>
          <cell r="I162" t="str">
            <v>m3</v>
          </cell>
        </row>
        <row r="163">
          <cell r="G163" t="str">
            <v>Izolacja cienka wykonywana na zimno:</v>
          </cell>
        </row>
        <row r="165">
          <cell r="B165" t="str">
            <v>13.</v>
          </cell>
          <cell r="C165" t="str">
            <v>M.13</v>
          </cell>
          <cell r="D165" t="str">
            <v>.01</v>
          </cell>
          <cell r="E165" t="str">
            <v>.06</v>
          </cell>
          <cell r="F165" t="str">
            <v>.11</v>
          </cell>
          <cell r="G165" t="str">
            <v>na przyczółku A:</v>
          </cell>
          <cell r="H165">
            <v>304.2</v>
          </cell>
          <cell r="I165" t="str">
            <v>m2</v>
          </cell>
          <cell r="J165" t="str">
            <v>m3</v>
          </cell>
          <cell r="K165">
            <v>16.344000000000001</v>
          </cell>
        </row>
        <row r="167">
          <cell r="G167" t="str">
            <v>na filarze B:</v>
          </cell>
          <cell r="H167">
            <v>80.599999999999994</v>
          </cell>
          <cell r="I167" t="str">
            <v>m2</v>
          </cell>
        </row>
        <row r="169">
          <cell r="G169" t="str">
            <v>na przyczółku C:</v>
          </cell>
          <cell r="H169">
            <v>297</v>
          </cell>
          <cell r="I169" t="str">
            <v>m2</v>
          </cell>
        </row>
        <row r="170">
          <cell r="H170">
            <v>681.8</v>
          </cell>
          <cell r="I170" t="str">
            <v>m2</v>
          </cell>
        </row>
        <row r="171">
          <cell r="B171" t="str">
            <v>14.</v>
          </cell>
          <cell r="C171" t="str">
            <v>M.13</v>
          </cell>
          <cell r="D171" t="str">
            <v>.02</v>
          </cell>
          <cell r="E171" t="str">
            <v>.01</v>
          </cell>
          <cell r="F171" t="str">
            <v>.11</v>
          </cell>
          <cell r="G171" t="str">
            <v>Beton niekonstrukcyjny B15 (C12/15)</v>
          </cell>
          <cell r="J171" t="str">
            <v>m3</v>
          </cell>
          <cell r="K171">
            <v>474.84</v>
          </cell>
        </row>
        <row r="172">
          <cell r="C172" t="str">
            <v>M.15</v>
          </cell>
          <cell r="D172" t="str">
            <v>.03</v>
          </cell>
          <cell r="E172" t="str">
            <v>.01</v>
          </cell>
          <cell r="F172" t="str">
            <v>.11</v>
          </cell>
          <cell r="G172" t="str">
            <v>Izolacja gruba z papy zgrzewalnej</v>
          </cell>
          <cell r="J172" t="str">
            <v>m2</v>
          </cell>
          <cell r="K172">
            <v>565.70000000000005</v>
          </cell>
        </row>
        <row r="173">
          <cell r="G173" t="str">
            <v>Beton niekonstrukcyjny B15 (C12/15):</v>
          </cell>
        </row>
        <row r="174">
          <cell r="G174" t="str">
            <v>Izolacja gruba z papy zgrzewalnej:</v>
          </cell>
        </row>
        <row r="175">
          <cell r="G175" t="str">
            <v>pod fundamentami podpór</v>
          </cell>
        </row>
        <row r="176">
          <cell r="G176" t="str">
            <v>na ustroju nośnym:</v>
          </cell>
          <cell r="H176">
            <v>340</v>
          </cell>
          <cell r="I176" t="str">
            <v>m3</v>
          </cell>
        </row>
        <row r="177">
          <cell r="G177" t="str">
            <v>9,15*61,83</v>
          </cell>
          <cell r="H177">
            <v>565.70000000000005</v>
          </cell>
          <cell r="I177" t="str">
            <v>m2</v>
          </cell>
        </row>
        <row r="178">
          <cell r="G178" t="str">
            <v>na płytach przejściowych:</v>
          </cell>
          <cell r="H178">
            <v>61.20000000000001</v>
          </cell>
          <cell r="I178" t="str">
            <v>m3</v>
          </cell>
        </row>
        <row r="179">
          <cell r="G179" t="str">
            <v>6,35*7,8*2</v>
          </cell>
          <cell r="H179">
            <v>99.1</v>
          </cell>
          <cell r="I179" t="str">
            <v>m2</v>
          </cell>
        </row>
        <row r="180">
          <cell r="G180" t="str">
            <v>12,4</v>
          </cell>
          <cell r="H180">
            <v>664.8</v>
          </cell>
          <cell r="I180" t="str">
            <v>m2</v>
          </cell>
        </row>
        <row r="181">
          <cell r="G181" t="str">
            <v>warstwy spadkowe na fundamentach podpór</v>
          </cell>
        </row>
        <row r="182">
          <cell r="C182" t="str">
            <v>M.15</v>
          </cell>
          <cell r="D182" t="str">
            <v>.04</v>
          </cell>
          <cell r="E182" t="str">
            <v>.01</v>
          </cell>
          <cell r="F182" t="str">
            <v>.11</v>
          </cell>
          <cell r="G182" t="str">
            <v>Nawierzchnia jezdni z asfaltu twardolanego</v>
          </cell>
          <cell r="H182">
            <v>61.239999999999995</v>
          </cell>
          <cell r="I182" t="str">
            <v>m3</v>
          </cell>
          <cell r="J182" t="str">
            <v>m2</v>
          </cell>
          <cell r="K182">
            <v>371</v>
          </cell>
        </row>
        <row r="183">
          <cell r="G183" t="str">
            <v>korytko odwodnienia za płytami przejściowymi</v>
          </cell>
        </row>
        <row r="184">
          <cell r="G184" t="str">
            <v>Nawierzchnia jezdni z asfaltu twardolanego - warstwa wiążąca o grubości 5cm:</v>
          </cell>
          <cell r="H184">
            <v>33.281999999999996</v>
          </cell>
          <cell r="I184" t="str">
            <v>m3</v>
          </cell>
        </row>
        <row r="185">
          <cell r="G185" t="str">
            <v>6,0*61,83</v>
          </cell>
          <cell r="H185">
            <v>371</v>
          </cell>
          <cell r="I185" t="str">
            <v>m2</v>
          </cell>
        </row>
        <row r="187">
          <cell r="C187" t="str">
            <v>M.15</v>
          </cell>
          <cell r="D187" t="str">
            <v>.04</v>
          </cell>
          <cell r="E187" t="str">
            <v>.02</v>
          </cell>
          <cell r="F187" t="str">
            <v>.11</v>
          </cell>
          <cell r="G187" t="str">
            <v>Nawierzchnia jezdni z SMA</v>
          </cell>
          <cell r="J187" t="str">
            <v>m2</v>
          </cell>
          <cell r="K187" t="str">
            <v>-</v>
          </cell>
        </row>
        <row r="189">
          <cell r="B189" t="str">
            <v>15.</v>
          </cell>
          <cell r="C189" t="str">
            <v>M.14</v>
          </cell>
          <cell r="D189" t="str">
            <v>.01</v>
          </cell>
          <cell r="E189" t="str">
            <v>.04</v>
          </cell>
          <cell r="F189" t="str">
            <v>.11</v>
          </cell>
          <cell r="G189" t="str">
            <v>Nawierzchnia jezdni z SMA - warstwa ścieralna o grubości 4cm:</v>
          </cell>
          <cell r="J189" t="str">
            <v>kg</v>
          </cell>
          <cell r="K189">
            <v>2051.1478400000001</v>
          </cell>
        </row>
        <row r="190">
          <cell r="G190" t="str">
            <v>ujęto w przedmiarze robót drogowych</v>
          </cell>
          <cell r="H190" t="str">
            <v>-</v>
          </cell>
          <cell r="I190" t="str">
            <v>m2</v>
          </cell>
        </row>
        <row r="191">
          <cell r="G191" t="str">
            <v>Wytworzenie i montaż na budowie konstrukcji stalowej kotew kap ze stali St3S (wg rys. WY.04):</v>
          </cell>
        </row>
        <row r="192">
          <cell r="C192" t="str">
            <v>M.15</v>
          </cell>
          <cell r="D192" t="str">
            <v>.04</v>
          </cell>
          <cell r="E192" t="str">
            <v>.03</v>
          </cell>
          <cell r="F192" t="str">
            <v>.11</v>
          </cell>
          <cell r="G192" t="str">
            <v>Nawierzchnia na kapach bitumiczna modyfikowana polimerami</v>
          </cell>
          <cell r="H192">
            <v>2051.1478400000001</v>
          </cell>
          <cell r="I192" t="str">
            <v>kg</v>
          </cell>
          <cell r="J192" t="str">
            <v>m2</v>
          </cell>
          <cell r="K192">
            <v>244.5</v>
          </cell>
        </row>
        <row r="194">
          <cell r="B194" t="str">
            <v>16.</v>
          </cell>
          <cell r="C194" t="str">
            <v>M.14</v>
          </cell>
          <cell r="D194" t="str">
            <v>.01</v>
          </cell>
          <cell r="E194" t="str">
            <v>.05</v>
          </cell>
          <cell r="F194" t="str">
            <v>.11</v>
          </cell>
          <cell r="G194" t="str">
            <v>Nawierzchnia na kapach o grubości 5mm bitumiczna modyfikowana polimerami</v>
          </cell>
          <cell r="J194" t="str">
            <v>kg</v>
          </cell>
          <cell r="K194">
            <v>249.60000000000002</v>
          </cell>
        </row>
        <row r="195">
          <cell r="G195" t="str">
            <v>2,42*79,13+0,67*79,13</v>
          </cell>
          <cell r="H195">
            <v>244.5</v>
          </cell>
          <cell r="I195" t="str">
            <v>m2</v>
          </cell>
        </row>
        <row r="196">
          <cell r="G196" t="str">
            <v>masa trwale plastyczna na uszczelnienia: 66,3dm3</v>
          </cell>
        </row>
        <row r="197">
          <cell r="G197" t="str">
            <v>39 szt.</v>
          </cell>
          <cell r="H197">
            <v>249.60000000000002</v>
          </cell>
          <cell r="I197" t="str">
            <v>kg</v>
          </cell>
        </row>
        <row r="198">
          <cell r="C198" t="str">
            <v>M.16</v>
          </cell>
          <cell r="D198" t="str">
            <v>.00</v>
          </cell>
          <cell r="E198" t="str">
            <v>.00</v>
          </cell>
          <cell r="G198" t="str">
            <v>ODWODNIENIE</v>
          </cell>
        </row>
        <row r="199">
          <cell r="C199" t="str">
            <v>M.15</v>
          </cell>
          <cell r="D199" t="str">
            <v>.00</v>
          </cell>
          <cell r="E199" t="str">
            <v>.00</v>
          </cell>
          <cell r="G199" t="str">
            <v>IZOLACJE I NAWIERZCHNIE</v>
          </cell>
        </row>
        <row r="200">
          <cell r="C200" t="str">
            <v>M.16</v>
          </cell>
          <cell r="D200" t="str">
            <v>.01</v>
          </cell>
          <cell r="E200" t="str">
            <v>.01</v>
          </cell>
          <cell r="F200" t="str">
            <v>.11</v>
          </cell>
          <cell r="G200" t="str">
            <v>Wpusty mostowe żeliwne</v>
          </cell>
          <cell r="J200" t="str">
            <v>szt.</v>
          </cell>
          <cell r="K200">
            <v>6</v>
          </cell>
        </row>
        <row r="201">
          <cell r="B201" t="str">
            <v>17.</v>
          </cell>
          <cell r="C201" t="str">
            <v>M.15</v>
          </cell>
          <cell r="D201" t="str">
            <v>.01</v>
          </cell>
          <cell r="E201" t="str">
            <v>.01</v>
          </cell>
          <cell r="F201" t="str">
            <v>.11</v>
          </cell>
          <cell r="G201" t="str">
            <v>Izolacja cienka wykonywana na zimno</v>
          </cell>
          <cell r="J201" t="str">
            <v>m2</v>
          </cell>
          <cell r="K201">
            <v>2223.7000000000003</v>
          </cell>
        </row>
        <row r="202">
          <cell r="G202" t="str">
            <v>Zakup i montaż wpustów mostowych żeliwnych (wg rys.WY.05):</v>
          </cell>
        </row>
        <row r="203">
          <cell r="G203" t="str">
            <v>Izolacja cienka wykonywana na zimno:</v>
          </cell>
          <cell r="H203">
            <v>6</v>
          </cell>
          <cell r="I203" t="str">
            <v>szt.</v>
          </cell>
        </row>
        <row r="205">
          <cell r="C205" t="str">
            <v>M.16</v>
          </cell>
          <cell r="D205" t="str">
            <v>.01</v>
          </cell>
          <cell r="E205" t="str">
            <v>.01</v>
          </cell>
          <cell r="F205" t="str">
            <v>.12</v>
          </cell>
          <cell r="G205" t="str">
            <v>Wpusty mostowe żeliwne podkrawężnikowe</v>
          </cell>
          <cell r="J205" t="str">
            <v>szt.</v>
          </cell>
          <cell r="K205">
            <v>2</v>
          </cell>
        </row>
        <row r="206">
          <cell r="H206">
            <v>773</v>
          </cell>
          <cell r="I206" t="str">
            <v>m2</v>
          </cell>
        </row>
        <row r="207">
          <cell r="G207" t="str">
            <v>Zakup i montaż wpustów mostowych żeliwnych podkrawężnikowych (wg rys.WY.05):</v>
          </cell>
        </row>
        <row r="208">
          <cell r="H208">
            <v>2</v>
          </cell>
          <cell r="I208" t="str">
            <v>szt.</v>
          </cell>
        </row>
        <row r="209">
          <cell r="G209" t="str">
            <v>na filarze C:</v>
          </cell>
        </row>
        <row r="210">
          <cell r="C210" t="str">
            <v>M.16</v>
          </cell>
          <cell r="D210" t="str">
            <v>.01</v>
          </cell>
          <cell r="E210" t="str">
            <v>.02</v>
          </cell>
          <cell r="F210" t="str">
            <v>.11</v>
          </cell>
          <cell r="G210" t="str">
            <v>Rury z żywic poliestrowych wzmacnianych włóknem szklanym</v>
          </cell>
          <cell r="H210">
            <v>316.89999999999998</v>
          </cell>
          <cell r="I210" t="str">
            <v>m2</v>
          </cell>
          <cell r="J210" t="str">
            <v>m</v>
          </cell>
          <cell r="K210">
            <v>68.5</v>
          </cell>
        </row>
        <row r="211">
          <cell r="G211" t="str">
            <v>na przyczółku D:</v>
          </cell>
        </row>
        <row r="212">
          <cell r="G212" t="str">
            <v>Zakup i montaż instalacji odwodnieniowej z rur z żywic poliestrowych wzmacnianych włóknem szklanym wraz z elementami podwieszenia, kolanami i czyszczakami itp oraz projektem roboczym (wg rys.WY.05):</v>
          </cell>
          <cell r="H212">
            <v>816.9</v>
          </cell>
          <cell r="I212" t="str">
            <v>m2</v>
          </cell>
        </row>
        <row r="213">
          <cell r="G213" t="str">
            <v>30+5,5+28+5</v>
          </cell>
          <cell r="H213">
            <v>68.5</v>
          </cell>
          <cell r="I213" t="str">
            <v>m</v>
          </cell>
        </row>
        <row r="215">
          <cell r="B215" t="str">
            <v>18.</v>
          </cell>
          <cell r="C215" t="str">
            <v>M.16</v>
          </cell>
          <cell r="D215" t="str">
            <v>.01</v>
          </cell>
          <cell r="E215" t="str">
            <v>.03</v>
          </cell>
          <cell r="F215" t="str">
            <v>.11</v>
          </cell>
          <cell r="G215" t="str">
            <v>Odwodnienie izolacji pomostu</v>
          </cell>
          <cell r="J215" t="str">
            <v>m2</v>
          </cell>
          <cell r="K215">
            <v>2122.2739999999999</v>
          </cell>
        </row>
        <row r="216">
          <cell r="I216" t="str">
            <v>Drenaż podłużny i poprzeczny</v>
          </cell>
          <cell r="J216" t="str">
            <v>m</v>
          </cell>
          <cell r="K216">
            <v>72.599999999999994</v>
          </cell>
        </row>
        <row r="217">
          <cell r="G217" t="str">
            <v>Izolacja gruba z papy zgrzewalnej:</v>
          </cell>
          <cell r="I217" t="str">
            <v>Sączki Ø 50</v>
          </cell>
          <cell r="J217" t="str">
            <v>szt.</v>
          </cell>
          <cell r="K217">
            <v>9</v>
          </cell>
        </row>
        <row r="219">
          <cell r="E219" t="str">
            <v>a)</v>
          </cell>
          <cell r="G219" t="str">
            <v>Drenaż podłużny i poprzeczny z kształtek polietylenowych (wg rys.WY.05):</v>
          </cell>
        </row>
        <row r="220">
          <cell r="G220" t="str">
            <v>5,8+5,8+61</v>
          </cell>
          <cell r="H220">
            <v>72.599999999999994</v>
          </cell>
          <cell r="I220" t="str">
            <v>m</v>
          </cell>
        </row>
        <row r="221">
          <cell r="G221" t="str">
            <v>na płytach przejściowych:</v>
          </cell>
        </row>
        <row r="222">
          <cell r="E222" t="str">
            <v>b)</v>
          </cell>
          <cell r="G222" t="str">
            <v>Sączki Ø 50 z lejkiem wlotowym i podłączeniem do kolektora (wg rys.WY.05)</v>
          </cell>
          <cell r="H222">
            <v>493.57</v>
          </cell>
          <cell r="I222" t="str">
            <v>m2</v>
          </cell>
        </row>
        <row r="223">
          <cell r="H223">
            <v>9</v>
          </cell>
          <cell r="I223" t="str">
            <v>szt.</v>
          </cell>
        </row>
        <row r="225">
          <cell r="B225" t="str">
            <v>19.</v>
          </cell>
          <cell r="C225" t="str">
            <v>M.16</v>
          </cell>
          <cell r="D225" t="str">
            <v>.01</v>
          </cell>
          <cell r="E225" t="str">
            <v>.04</v>
          </cell>
          <cell r="F225" t="str">
            <v>.11</v>
          </cell>
          <cell r="G225" t="str">
            <v>Ściek przykrawężnikowy z elementów granitowych</v>
          </cell>
          <cell r="J225" t="str">
            <v>m</v>
          </cell>
          <cell r="K225">
            <v>10</v>
          </cell>
        </row>
        <row r="227">
          <cell r="G227" t="str">
            <v>Zakup i montaż ścieku przykrawężnikowego z elementów granitowych wraz z uszczelnieniem (wg rys.WY.05):</v>
          </cell>
        </row>
        <row r="228">
          <cell r="G228" t="str">
            <v>2*15,35*49,28</v>
          </cell>
          <cell r="H228">
            <v>10</v>
          </cell>
          <cell r="I228" t="str">
            <v>m</v>
          </cell>
        </row>
        <row r="230">
          <cell r="B230" t="str">
            <v>20.</v>
          </cell>
          <cell r="C230" t="str">
            <v>M.16</v>
          </cell>
          <cell r="D230" t="str">
            <v>.01</v>
          </cell>
          <cell r="E230" t="str">
            <v>.04</v>
          </cell>
          <cell r="F230" t="str">
            <v>.12</v>
          </cell>
          <cell r="G230" t="str">
            <v>Ściek z korytek prefabrykowanych</v>
          </cell>
          <cell r="J230" t="str">
            <v>m</v>
          </cell>
          <cell r="K230">
            <v>25</v>
          </cell>
        </row>
        <row r="232">
          <cell r="G232" t="str">
            <v>Zakup i montaż ścieku z korytek prefabrykowanych                  (wg rys.WY.05):</v>
          </cell>
        </row>
        <row r="233">
          <cell r="G233" t="str">
            <v>13+12</v>
          </cell>
          <cell r="H233">
            <v>25</v>
          </cell>
          <cell r="I233" t="str">
            <v>m</v>
          </cell>
        </row>
        <row r="235">
          <cell r="B235" t="str">
            <v>21.</v>
          </cell>
          <cell r="C235" t="str">
            <v>M.16</v>
          </cell>
          <cell r="D235" t="str">
            <v>.01</v>
          </cell>
          <cell r="E235" t="str">
            <v>.10</v>
          </cell>
          <cell r="F235" t="str">
            <v>.11</v>
          </cell>
          <cell r="G235" t="str">
            <v>Drenaż zasypki za przyczółkami</v>
          </cell>
          <cell r="J235" t="str">
            <v>m2</v>
          </cell>
          <cell r="K235">
            <v>225.3</v>
          </cell>
        </row>
        <row r="236">
          <cell r="I236" t="str">
            <v>Geokompozyt drenażowy</v>
          </cell>
          <cell r="J236" t="str">
            <v>m2</v>
          </cell>
          <cell r="K236">
            <v>211.6</v>
          </cell>
        </row>
        <row r="237">
          <cell r="G237" t="str">
            <v>Nawierzchnia na kapach o grubości 5mm bitumiczna modyfikowana polimerami</v>
          </cell>
          <cell r="I237" t="str">
            <v>Rurka drenarska PCV Ø 113</v>
          </cell>
          <cell r="J237" t="str">
            <v>m</v>
          </cell>
          <cell r="K237">
            <v>18.3</v>
          </cell>
        </row>
        <row r="238">
          <cell r="H238">
            <v>225.3</v>
          </cell>
          <cell r="I238" t="str">
            <v>Rurka drenarska PCV Ø 80</v>
          </cell>
          <cell r="J238" t="str">
            <v>m</v>
          </cell>
          <cell r="K238">
            <v>27.6</v>
          </cell>
        </row>
        <row r="239">
          <cell r="G239" t="str">
            <v>masa trwale plastyczna na uszczelnienia: 90,0 dm3</v>
          </cell>
          <cell r="I239" t="str">
            <v>Geowłoknina filtracyjna</v>
          </cell>
          <cell r="J239" t="str">
            <v>m2</v>
          </cell>
          <cell r="K239">
            <v>39</v>
          </cell>
        </row>
        <row r="240">
          <cell r="I240" t="str">
            <v>Kruszywo łamane 30/63</v>
          </cell>
          <cell r="J240" t="str">
            <v>m3</v>
          </cell>
          <cell r="K240">
            <v>4.7</v>
          </cell>
        </row>
        <row r="241">
          <cell r="C241" t="str">
            <v>M.16</v>
          </cell>
          <cell r="D241" t="str">
            <v>.00</v>
          </cell>
          <cell r="E241" t="str">
            <v>.00</v>
          </cell>
          <cell r="G241" t="str">
            <v>ODWODNIENIE</v>
          </cell>
        </row>
        <row r="243">
          <cell r="B243" t="str">
            <v>22.</v>
          </cell>
          <cell r="C243" t="str">
            <v>M.16</v>
          </cell>
          <cell r="D243" t="str">
            <v>.01</v>
          </cell>
          <cell r="E243" t="str">
            <v>a)</v>
          </cell>
          <cell r="F243" t="str">
            <v>.11</v>
          </cell>
          <cell r="G243" t="str">
            <v>Geokompozyt drenażowy:</v>
          </cell>
          <cell r="J243" t="str">
            <v>szt.</v>
          </cell>
          <cell r="K243">
            <v>10</v>
          </cell>
        </row>
        <row r="244">
          <cell r="G244" t="str">
            <v>108,7+102,9</v>
          </cell>
          <cell r="H244">
            <v>211.6</v>
          </cell>
          <cell r="I244" t="str">
            <v>m2</v>
          </cell>
        </row>
        <row r="245">
          <cell r="G245" t="str">
            <v>Zakup i montaż wpustów mostowych żeliwnych (wg rys. WY.05):</v>
          </cell>
        </row>
        <row r="246">
          <cell r="E246" t="str">
            <v>b)</v>
          </cell>
          <cell r="G246" t="str">
            <v>Rurka drenarska PCV Ø 113:</v>
          </cell>
          <cell r="H246">
            <v>10</v>
          </cell>
          <cell r="I246" t="str">
            <v>szt.</v>
          </cell>
        </row>
        <row r="247">
          <cell r="G247" t="str">
            <v>8,6+9,7</v>
          </cell>
          <cell r="H247">
            <v>18.3</v>
          </cell>
          <cell r="I247" t="str">
            <v>m</v>
          </cell>
        </row>
        <row r="248">
          <cell r="B248" t="str">
            <v>23.</v>
          </cell>
          <cell r="C248" t="str">
            <v>M.16</v>
          </cell>
          <cell r="D248" t="str">
            <v>.01</v>
          </cell>
          <cell r="E248" t="str">
            <v>.02</v>
          </cell>
          <cell r="F248" t="str">
            <v>.11</v>
          </cell>
          <cell r="G248" t="str">
            <v>Rury z żywic poliestrowych wzmacnianych włóknem szklanym</v>
          </cell>
          <cell r="J248" t="str">
            <v>m</v>
          </cell>
          <cell r="K248">
            <v>110</v>
          </cell>
        </row>
        <row r="249">
          <cell r="E249" t="str">
            <v>c)</v>
          </cell>
          <cell r="G249" t="str">
            <v>Rurka drenarska PCV Ø 80:</v>
          </cell>
        </row>
        <row r="250">
          <cell r="G250" t="str">
            <v>12,8+14,8</v>
          </cell>
          <cell r="H250">
            <v>27.6</v>
          </cell>
          <cell r="I250" t="str">
            <v>m</v>
          </cell>
        </row>
        <row r="251">
          <cell r="G251" t="str">
            <v>2*(49,0+6,0)</v>
          </cell>
          <cell r="H251">
            <v>110</v>
          </cell>
          <cell r="I251" t="str">
            <v>m</v>
          </cell>
        </row>
        <row r="252">
          <cell r="E252" t="str">
            <v>d)</v>
          </cell>
          <cell r="G252" t="str">
            <v>Geowłóknina filtracyjna:</v>
          </cell>
        </row>
        <row r="253">
          <cell r="B253" t="str">
            <v>24.</v>
          </cell>
          <cell r="C253" t="str">
            <v>M.16</v>
          </cell>
          <cell r="D253" t="str">
            <v>.01</v>
          </cell>
          <cell r="E253" t="str">
            <v>.03</v>
          </cell>
          <cell r="F253" t="str">
            <v>.11</v>
          </cell>
          <cell r="G253" t="str">
            <v>2*2,5*7,8</v>
          </cell>
          <cell r="H253">
            <v>39</v>
          </cell>
          <cell r="I253" t="str">
            <v>m2</v>
          </cell>
        </row>
        <row r="254">
          <cell r="I254" t="str">
            <v>Drenaż podłużny i poprzeczny</v>
          </cell>
          <cell r="J254" t="str">
            <v>m</v>
          </cell>
          <cell r="K254">
            <v>160.69999999999999</v>
          </cell>
        </row>
        <row r="255">
          <cell r="E255" t="str">
            <v>e)</v>
          </cell>
          <cell r="G255" t="str">
            <v>Kruszywo łamane 30/63:</v>
          </cell>
          <cell r="I255" t="str">
            <v>Sączki ? 50</v>
          </cell>
          <cell r="J255" t="str">
            <v>szt.</v>
          </cell>
          <cell r="K255">
            <v>10</v>
          </cell>
        </row>
        <row r="256">
          <cell r="G256" t="str">
            <v>2*0,3*7,8</v>
          </cell>
          <cell r="H256">
            <v>4.7</v>
          </cell>
          <cell r="I256" t="str">
            <v>m3</v>
          </cell>
        </row>
        <row r="257">
          <cell r="E257" t="str">
            <v>a)</v>
          </cell>
          <cell r="G257" t="str">
            <v>Drenaż podłużny i poprzeczny z kształtek polietylenowych (wg rys. WY.05):</v>
          </cell>
        </row>
        <row r="258">
          <cell r="C258" t="str">
            <v>M.16</v>
          </cell>
          <cell r="D258" t="str">
            <v>.01</v>
          </cell>
          <cell r="E258" t="str">
            <v>.11</v>
          </cell>
          <cell r="F258" t="str">
            <v>.11</v>
          </cell>
          <cell r="G258" t="str">
            <v>Ściek skarpowy za przyczółkiem</v>
          </cell>
          <cell r="H258">
            <v>160.69999999999999</v>
          </cell>
          <cell r="I258" t="str">
            <v>m</v>
          </cell>
        </row>
        <row r="259">
          <cell r="I259" t="str">
            <v xml:space="preserve">Wpust drogowy </v>
          </cell>
          <cell r="J259" t="str">
            <v>szt.</v>
          </cell>
          <cell r="K259">
            <v>2</v>
          </cell>
        </row>
        <row r="260">
          <cell r="E260" t="str">
            <v>b)</v>
          </cell>
          <cell r="G260" t="str">
            <v>Sączki ? 50 z lejkiem wlotowym i podłączeniem do kolektora (wg rys. WY.05)</v>
          </cell>
          <cell r="I260" t="str">
            <v>Studzienka PP Ø 425 H=2,5m</v>
          </cell>
          <cell r="J260" t="str">
            <v>szt.</v>
          </cell>
          <cell r="K260">
            <v>2</v>
          </cell>
        </row>
        <row r="261">
          <cell r="G261" t="str">
            <v>2*5</v>
          </cell>
          <cell r="H261">
            <v>10</v>
          </cell>
          <cell r="I261" t="str">
            <v>Przykanalik PCV Ø 200</v>
          </cell>
          <cell r="J261" t="str">
            <v>m</v>
          </cell>
          <cell r="K261">
            <v>8</v>
          </cell>
        </row>
        <row r="262">
          <cell r="I262" t="str">
            <v>Betonowy wylot przykanalika wg KPED 01.20</v>
          </cell>
          <cell r="J262" t="str">
            <v>szt.</v>
          </cell>
          <cell r="K262">
            <v>2</v>
          </cell>
        </row>
        <row r="263">
          <cell r="B263" t="str">
            <v>25.</v>
          </cell>
          <cell r="C263" t="str">
            <v>M.16</v>
          </cell>
          <cell r="D263" t="str">
            <v>.01</v>
          </cell>
          <cell r="E263" t="str">
            <v>.04</v>
          </cell>
          <cell r="F263" t="str">
            <v>.12</v>
          </cell>
          <cell r="G263" t="str">
            <v>Ściek z korytek prefabrykowanych</v>
          </cell>
          <cell r="I263" t="str">
            <v>Ściek skarpowy prefabrykowany wg KPED 01.22</v>
          </cell>
          <cell r="J263" t="str">
            <v>m</v>
          </cell>
          <cell r="K263">
            <v>15</v>
          </cell>
        </row>
        <row r="265">
          <cell r="G265" t="str">
            <v>Wg rys.WY.05:</v>
          </cell>
        </row>
        <row r="266">
          <cell r="E266" t="str">
            <v>a)</v>
          </cell>
          <cell r="G266" t="str">
            <v>Wpust drogowy żeliwny:</v>
          </cell>
          <cell r="H266">
            <v>2</v>
          </cell>
          <cell r="I266" t="str">
            <v>szt.</v>
          </cell>
        </row>
        <row r="268">
          <cell r="B268" t="str">
            <v>26.</v>
          </cell>
          <cell r="C268" t="str">
            <v>M.16</v>
          </cell>
          <cell r="D268" t="str">
            <v>.01</v>
          </cell>
          <cell r="E268" t="str">
            <v>b)</v>
          </cell>
          <cell r="F268" t="str">
            <v>.11</v>
          </cell>
          <cell r="G268" t="str">
            <v>Studzienka PP Ø 425 H=2,5m</v>
          </cell>
          <cell r="H268">
            <v>2</v>
          </cell>
          <cell r="I268" t="str">
            <v>szt.</v>
          </cell>
        </row>
        <row r="269">
          <cell r="I269" t="str">
            <v>Geokompozyt drenażowy</v>
          </cell>
          <cell r="J269" t="str">
            <v>m2</v>
          </cell>
          <cell r="K269">
            <v>646.1</v>
          </cell>
        </row>
        <row r="270">
          <cell r="E270" t="str">
            <v>c)</v>
          </cell>
          <cell r="G270" t="str">
            <v>Przykanalik PCV Ø 200:</v>
          </cell>
          <cell r="I270" t="str">
            <v>Rurka drenarska PCV ? 113</v>
          </cell>
          <cell r="J270" t="str">
            <v>m</v>
          </cell>
          <cell r="K270">
            <v>80.900000000000006</v>
          </cell>
        </row>
        <row r="271">
          <cell r="G271" t="str">
            <v>4+4</v>
          </cell>
          <cell r="H271">
            <v>8</v>
          </cell>
          <cell r="I271" t="str">
            <v>m</v>
          </cell>
          <cell r="J271" t="str">
            <v>m</v>
          </cell>
          <cell r="K271">
            <v>95.2</v>
          </cell>
        </row>
        <row r="272">
          <cell r="I272" t="str">
            <v>Geowłóknina filtracyjna</v>
          </cell>
          <cell r="J272" t="str">
            <v>m2</v>
          </cell>
          <cell r="K272">
            <v>184.89999999999998</v>
          </cell>
        </row>
        <row r="273">
          <cell r="E273" t="str">
            <v>d)</v>
          </cell>
          <cell r="G273" t="str">
            <v>Betonowy wylot przykanalika wg KPED 01.20:</v>
          </cell>
          <cell r="H273">
            <v>2</v>
          </cell>
          <cell r="I273" t="str">
            <v>szt.</v>
          </cell>
          <cell r="J273" t="str">
            <v>m3</v>
          </cell>
          <cell r="K273">
            <v>22.188000000000002</v>
          </cell>
        </row>
        <row r="275">
          <cell r="E275" t="str">
            <v>e)</v>
          </cell>
          <cell r="G275" t="str">
            <v>Ściek skarpowy prefabrykowany wg KPED 01.22:</v>
          </cell>
        </row>
        <row r="276">
          <cell r="E276" t="str">
            <v>a)</v>
          </cell>
          <cell r="G276" t="str">
            <v>2*7,5</v>
          </cell>
          <cell r="H276">
            <v>15</v>
          </cell>
          <cell r="I276" t="str">
            <v>m3</v>
          </cell>
        </row>
        <row r="277">
          <cell r="G277" t="str">
            <v>308,6+337,5</v>
          </cell>
          <cell r="H277">
            <v>646.1</v>
          </cell>
          <cell r="I277" t="str">
            <v>m2</v>
          </cell>
        </row>
        <row r="278">
          <cell r="C278" t="str">
            <v>M.17</v>
          </cell>
          <cell r="D278" t="str">
            <v>.00</v>
          </cell>
          <cell r="E278" t="str">
            <v>.00</v>
          </cell>
          <cell r="G278" t="str">
            <v>ŁOŻYSKA</v>
          </cell>
        </row>
        <row r="279">
          <cell r="E279" t="str">
            <v>b)</v>
          </cell>
          <cell r="G279" t="str">
            <v>Rurka drenarska PCV ? 113:</v>
          </cell>
        </row>
        <row r="280">
          <cell r="C280" t="str">
            <v>M.17</v>
          </cell>
          <cell r="D280" t="str">
            <v>.01</v>
          </cell>
          <cell r="E280" t="str">
            <v>.03</v>
          </cell>
          <cell r="F280" t="str">
            <v>.11</v>
          </cell>
          <cell r="G280" t="str">
            <v>Łożyska garnkowe</v>
          </cell>
          <cell r="H280">
            <v>80.900000000000006</v>
          </cell>
          <cell r="I280" t="str">
            <v>m</v>
          </cell>
        </row>
        <row r="281">
          <cell r="I281" t="str">
            <v>Łożysko stałe V=6,5 MN</v>
          </cell>
          <cell r="J281" t="str">
            <v>szt.</v>
          </cell>
          <cell r="K281">
            <v>1</v>
          </cell>
        </row>
        <row r="282">
          <cell r="E282" t="str">
            <v>c)</v>
          </cell>
          <cell r="G282" t="str">
            <v>Rurka drenarska PCV ? 80:</v>
          </cell>
          <cell r="I282" t="str">
            <v>Łożysko jednokierunkowo przesuwne V=6,5 MN</v>
          </cell>
          <cell r="J282" t="str">
            <v>szt.</v>
          </cell>
          <cell r="K282">
            <v>1</v>
          </cell>
        </row>
        <row r="283">
          <cell r="G283" t="str">
            <v>47,6+47,6</v>
          </cell>
          <cell r="H283">
            <v>95.2</v>
          </cell>
          <cell r="I283" t="str">
            <v>Łożysko jednokierunkowo przesuwne V=3,5 MN</v>
          </cell>
          <cell r="J283" t="str">
            <v>szt.</v>
          </cell>
          <cell r="K283">
            <v>2</v>
          </cell>
        </row>
        <row r="284">
          <cell r="I284" t="str">
            <v>Łożysko wielokierunkowo przesuwne V=3,5 MN</v>
          </cell>
          <cell r="J284" t="str">
            <v>szt.</v>
          </cell>
          <cell r="K284">
            <v>2</v>
          </cell>
        </row>
        <row r="285">
          <cell r="E285" t="str">
            <v>d)</v>
          </cell>
          <cell r="G285" t="str">
            <v>Geowłóknina filtracyjna:</v>
          </cell>
        </row>
        <row r="286">
          <cell r="G286" t="str">
            <v>Wg rys.WY.01:</v>
          </cell>
          <cell r="H286">
            <v>184.89999999999998</v>
          </cell>
          <cell r="I286" t="str">
            <v>m2</v>
          </cell>
        </row>
        <row r="287">
          <cell r="E287" t="str">
            <v>a)</v>
          </cell>
          <cell r="G287" t="str">
            <v>Zakup i instalacja na obiekcie łożysk stałych V=6,5 MN:</v>
          </cell>
          <cell r="H287">
            <v>1</v>
          </cell>
          <cell r="I287" t="str">
            <v>szt.</v>
          </cell>
        </row>
        <row r="288">
          <cell r="E288" t="str">
            <v>e)</v>
          </cell>
          <cell r="G288" t="str">
            <v>Kruszywo łamane 30/63:</v>
          </cell>
        </row>
        <row r="289">
          <cell r="E289" t="str">
            <v>b)</v>
          </cell>
          <cell r="G289" t="str">
            <v>Zakup i instalacja na obiekcie łożysk jednokierunkowo przesuwnych V=6,5 MN:</v>
          </cell>
          <cell r="H289">
            <v>1</v>
          </cell>
          <cell r="I289" t="str">
            <v>szt.</v>
          </cell>
        </row>
        <row r="291">
          <cell r="C291" t="str">
            <v>M.17</v>
          </cell>
          <cell r="D291" t="str">
            <v>.00</v>
          </cell>
          <cell r="E291" t="str">
            <v>c)</v>
          </cell>
          <cell r="G291" t="str">
            <v>Zakup i instalacja na obiekcie łożysk jednokierunkowo przesuwnych V=3,5 MN:</v>
          </cell>
          <cell r="H291">
            <v>2</v>
          </cell>
          <cell r="I291" t="str">
            <v>szt.</v>
          </cell>
        </row>
        <row r="293">
          <cell r="B293" t="str">
            <v>27.</v>
          </cell>
          <cell r="C293" t="str">
            <v>M.17</v>
          </cell>
          <cell r="D293" t="str">
            <v>.01</v>
          </cell>
          <cell r="E293" t="str">
            <v>d)</v>
          </cell>
          <cell r="F293" t="str">
            <v>.11</v>
          </cell>
          <cell r="G293" t="str">
            <v>Zakup i instalacja na obiekcie łożysk wielokierunkowo przesuwnych V=3,5 MN:</v>
          </cell>
          <cell r="H293">
            <v>2</v>
          </cell>
          <cell r="I293" t="str">
            <v>szt.</v>
          </cell>
        </row>
        <row r="294">
          <cell r="I294" t="str">
            <v>Łożysko stałe V=5,5 MN</v>
          </cell>
          <cell r="J294" t="str">
            <v>szt.</v>
          </cell>
          <cell r="K294">
            <v>2</v>
          </cell>
        </row>
        <row r="295">
          <cell r="C295" t="str">
            <v>M.18</v>
          </cell>
          <cell r="D295" t="str">
            <v>.00</v>
          </cell>
          <cell r="E295" t="str">
            <v>.00</v>
          </cell>
          <cell r="G295" t="str">
            <v>DYLATACJE</v>
          </cell>
          <cell r="I295" t="str">
            <v>Łożysko jednokierunkowo przesuwne V=5,5 MN</v>
          </cell>
          <cell r="J295" t="str">
            <v>szt.</v>
          </cell>
          <cell r="K295">
            <v>4</v>
          </cell>
        </row>
        <row r="296">
          <cell r="I296" t="str">
            <v>Łożysko wielokierunkowo przesuwne V=5,5 MN</v>
          </cell>
          <cell r="J296" t="str">
            <v>szt.</v>
          </cell>
          <cell r="K296">
            <v>10</v>
          </cell>
        </row>
        <row r="297">
          <cell r="C297" t="str">
            <v>M.18</v>
          </cell>
          <cell r="D297" t="str">
            <v>.01</v>
          </cell>
          <cell r="E297" t="str">
            <v>.01</v>
          </cell>
          <cell r="F297" t="str">
            <v>.11</v>
          </cell>
          <cell r="G297" t="str">
            <v>Dylatacja modułowa +-30mm</v>
          </cell>
          <cell r="I297" t="str">
            <v>Łożysko jednokierunkowo przesuwne V=2,5 MN</v>
          </cell>
          <cell r="J297" t="str">
            <v>m</v>
          </cell>
          <cell r="K297">
            <v>19.2</v>
          </cell>
        </row>
        <row r="298">
          <cell r="I298" t="str">
            <v>Łożysko wielokierunkowo przesuwne V=2,5 MN</v>
          </cell>
          <cell r="J298" t="str">
            <v>szt.</v>
          </cell>
          <cell r="K298">
            <v>12</v>
          </cell>
        </row>
        <row r="299">
          <cell r="G299" t="str">
            <v>Zakup i montaż urządzenia dylatacyjnego modułowego +-50 mm wraz z projektem roboczym:</v>
          </cell>
        </row>
        <row r="300">
          <cell r="G300" t="str">
            <v>2*9,6</v>
          </cell>
          <cell r="H300">
            <v>19.2</v>
          </cell>
          <cell r="I300" t="str">
            <v>m</v>
          </cell>
        </row>
        <row r="301">
          <cell r="E301" t="str">
            <v>a)</v>
          </cell>
          <cell r="G301" t="str">
            <v>Zakup i instalacja na obiekcie łożysk stałych V=5,5 MN:</v>
          </cell>
          <cell r="H301">
            <v>2</v>
          </cell>
          <cell r="I301" t="str">
            <v>szt.</v>
          </cell>
        </row>
        <row r="302">
          <cell r="C302" t="str">
            <v>M.18</v>
          </cell>
          <cell r="D302" t="str">
            <v>.01</v>
          </cell>
          <cell r="E302" t="str">
            <v>.03</v>
          </cell>
          <cell r="F302" t="str">
            <v>.11</v>
          </cell>
          <cell r="G302" t="str">
            <v>Dylatacja z taśmy PCV</v>
          </cell>
          <cell r="J302" t="str">
            <v>m</v>
          </cell>
          <cell r="K302">
            <v>25.8</v>
          </cell>
        </row>
        <row r="303">
          <cell r="E303" t="str">
            <v>b)</v>
          </cell>
          <cell r="G303" t="str">
            <v>Zakup i instalacja na obiekcie łożysk jednokierunkowo przesuwnych V=5,5 MN:</v>
          </cell>
          <cell r="H303">
            <v>4</v>
          </cell>
          <cell r="I303" t="str">
            <v>szt.</v>
          </cell>
        </row>
        <row r="304">
          <cell r="G304" t="str">
            <v>Wg rys.PO.02 i PO.06:</v>
          </cell>
        </row>
        <row r="305">
          <cell r="E305" t="str">
            <v>c)</v>
          </cell>
          <cell r="G305" t="str">
            <v>Zakup i montaż dylatacji z taśmy PCV (profil zamykający i zewnętrzny jako komplet):</v>
          </cell>
          <cell r="H305">
            <v>10</v>
          </cell>
          <cell r="I305" t="str">
            <v>szt.</v>
          </cell>
        </row>
        <row r="306">
          <cell r="G306" t="str">
            <v>2*6,4+2*6,5</v>
          </cell>
          <cell r="H306">
            <v>25.8</v>
          </cell>
          <cell r="I306" t="str">
            <v>m</v>
          </cell>
        </row>
        <row r="307">
          <cell r="E307" t="str">
            <v>d)</v>
          </cell>
          <cell r="G307" t="str">
            <v>Zakup i instalacja na obiekcie łożysk jednokierunkowo przesuwnych V=2,5 MN:</v>
          </cell>
          <cell r="H307">
            <v>4</v>
          </cell>
          <cell r="I307" t="str">
            <v>szt.</v>
          </cell>
        </row>
        <row r="308">
          <cell r="C308" t="str">
            <v>M.19</v>
          </cell>
          <cell r="D308" t="str">
            <v>.00</v>
          </cell>
          <cell r="E308" t="str">
            <v>.00</v>
          </cell>
          <cell r="G308" t="str">
            <v>ELEMENTY ZABEZPIECZAJĄCE</v>
          </cell>
        </row>
        <row r="309">
          <cell r="E309" t="str">
            <v>e)</v>
          </cell>
          <cell r="G309" t="str">
            <v>Zakup i instalacja na obiekcie łożysk wielokierunkowo przesuwnych V=2,5 MN:</v>
          </cell>
          <cell r="H309">
            <v>12</v>
          </cell>
          <cell r="I309" t="str">
            <v>szt.</v>
          </cell>
        </row>
        <row r="310">
          <cell r="C310" t="str">
            <v>M.19</v>
          </cell>
          <cell r="D310" t="str">
            <v>.01</v>
          </cell>
          <cell r="E310" t="str">
            <v>.01</v>
          </cell>
          <cell r="F310" t="str">
            <v>.11</v>
          </cell>
          <cell r="G310" t="str">
            <v>Krawężnik mostowy kamienny 18x20</v>
          </cell>
          <cell r="J310" t="str">
            <v>m</v>
          </cell>
          <cell r="K310">
            <v>158.26</v>
          </cell>
        </row>
        <row r="311">
          <cell r="C311" t="str">
            <v>M.18</v>
          </cell>
          <cell r="D311" t="str">
            <v>.00</v>
          </cell>
          <cell r="E311" t="str">
            <v>.00</v>
          </cell>
          <cell r="G311" t="str">
            <v>DYLATACJE</v>
          </cell>
        </row>
        <row r="312">
          <cell r="G312" t="str">
            <v>Zakup i montaż krawężników mostowych kamiennych 18x20 wraz z uszczelnieniem taśma bitumiczną:</v>
          </cell>
        </row>
        <row r="313">
          <cell r="B313" t="str">
            <v>28.</v>
          </cell>
          <cell r="C313" t="str">
            <v>M.18</v>
          </cell>
          <cell r="D313" t="str">
            <v>.01</v>
          </cell>
          <cell r="E313" t="str">
            <v>.01</v>
          </cell>
          <cell r="F313" t="str">
            <v>.11</v>
          </cell>
          <cell r="G313" t="str">
            <v>2*79,13</v>
          </cell>
          <cell r="H313">
            <v>158.26</v>
          </cell>
          <cell r="I313" t="str">
            <v>m</v>
          </cell>
          <cell r="J313" t="str">
            <v>m</v>
          </cell>
          <cell r="K313">
            <v>73.34</v>
          </cell>
        </row>
        <row r="315">
          <cell r="C315" t="str">
            <v>M.19</v>
          </cell>
          <cell r="D315" t="str">
            <v>.01</v>
          </cell>
          <cell r="E315" t="str">
            <v>.01</v>
          </cell>
          <cell r="F315" t="str">
            <v>.12</v>
          </cell>
          <cell r="G315" t="str">
            <v>Krawężnik kamienny 20x30 za obiektem</v>
          </cell>
          <cell r="J315" t="str">
            <v>m</v>
          </cell>
          <cell r="K315">
            <v>18</v>
          </cell>
        </row>
        <row r="316">
          <cell r="G316" t="str">
            <v>2*(18,63+18,04)</v>
          </cell>
          <cell r="H316">
            <v>73.34</v>
          </cell>
          <cell r="I316" t="str">
            <v>m</v>
          </cell>
        </row>
        <row r="317">
          <cell r="G317" t="str">
            <v>Zakup i montaż krawężników kamiennych 20x30 na lawie oporowej z betonu B15 (C12/15) wraz z uszczelnieniem taśmą bitumiczną:</v>
          </cell>
        </row>
        <row r="318">
          <cell r="B318" t="str">
            <v>29.</v>
          </cell>
          <cell r="C318" t="str">
            <v>M.18</v>
          </cell>
          <cell r="D318" t="str">
            <v>.01</v>
          </cell>
          <cell r="E318" t="str">
            <v>.03</v>
          </cell>
          <cell r="F318" t="str">
            <v>.11</v>
          </cell>
          <cell r="G318" t="str">
            <v>2*9</v>
          </cell>
          <cell r="H318">
            <v>18</v>
          </cell>
          <cell r="I318" t="str">
            <v>m</v>
          </cell>
          <cell r="J318" t="str">
            <v>m</v>
          </cell>
          <cell r="K318">
            <v>40.4</v>
          </cell>
        </row>
        <row r="319">
          <cell r="C319" t="str">
            <v>M.19</v>
          </cell>
          <cell r="D319" t="str">
            <v>.01</v>
          </cell>
          <cell r="E319" t="str">
            <v>.03</v>
          </cell>
          <cell r="F319" t="str">
            <v>.11</v>
          </cell>
          <cell r="G319" t="str">
            <v>Barieroporęcze na obiektach mostowych</v>
          </cell>
          <cell r="J319" t="str">
            <v>m</v>
          </cell>
          <cell r="K319">
            <v>156</v>
          </cell>
        </row>
        <row r="320">
          <cell r="G320" t="str">
            <v>Wg rys. PO.03 i PO.09:</v>
          </cell>
        </row>
        <row r="321">
          <cell r="G321" t="str">
            <v>Zakup i montaż barieroporęczy sztywnych:</v>
          </cell>
        </row>
        <row r="322">
          <cell r="G322" t="str">
            <v>2*78</v>
          </cell>
          <cell r="H322">
            <v>156</v>
          </cell>
          <cell r="I322" t="str">
            <v>m</v>
          </cell>
        </row>
        <row r="324">
          <cell r="C324" t="str">
            <v>M.20</v>
          </cell>
          <cell r="D324" t="str">
            <v>.00</v>
          </cell>
          <cell r="E324" t="str">
            <v>.00</v>
          </cell>
          <cell r="G324" t="str">
            <v>INNE ROBOTY MOSTOWE</v>
          </cell>
        </row>
        <row r="326">
          <cell r="B326" t="str">
            <v>30.</v>
          </cell>
          <cell r="C326" t="str">
            <v>M.20</v>
          </cell>
          <cell r="D326" t="str">
            <v>.01</v>
          </cell>
          <cell r="E326" t="str">
            <v>.05</v>
          </cell>
          <cell r="F326" t="str">
            <v>.11</v>
          </cell>
          <cell r="G326" t="str">
            <v>Umocnienie skarp elementami betonowymi</v>
          </cell>
          <cell r="J326" t="str">
            <v>m2</v>
          </cell>
          <cell r="K326">
            <v>373</v>
          </cell>
        </row>
        <row r="328">
          <cell r="G328" t="str">
            <v>Umocnienie skarp elementami betonowymi typu "trylinka wklęsła" wraz z podsypką:</v>
          </cell>
        </row>
        <row r="329">
          <cell r="G329" t="str">
            <v>200+173</v>
          </cell>
          <cell r="H329">
            <v>373</v>
          </cell>
          <cell r="I329" t="str">
            <v>m2</v>
          </cell>
        </row>
        <row r="331">
          <cell r="B331" t="str">
            <v>31.</v>
          </cell>
          <cell r="C331" t="str">
            <v>M.20</v>
          </cell>
          <cell r="D331" t="str">
            <v>.01</v>
          </cell>
          <cell r="E331" t="str">
            <v>.06</v>
          </cell>
          <cell r="F331" t="str">
            <v>.11</v>
          </cell>
          <cell r="G331" t="str">
            <v>Umocnienie skarp brukiem kamiennym</v>
          </cell>
          <cell r="J331" t="str">
            <v>m2</v>
          </cell>
          <cell r="K331">
            <v>12</v>
          </cell>
        </row>
        <row r="333">
          <cell r="G333" t="str">
            <v>Umocnienie skarp brukiem kamiennym wraz z podsypką      (przy wylotach odwodnienia):</v>
          </cell>
        </row>
        <row r="334">
          <cell r="G334" t="str">
            <v>2*2,0*3,0</v>
          </cell>
          <cell r="H334">
            <v>12</v>
          </cell>
          <cell r="I334" t="str">
            <v>m2</v>
          </cell>
        </row>
        <row r="335">
          <cell r="B335" t="str">
            <v>32.</v>
          </cell>
          <cell r="C335" t="str">
            <v>M.19</v>
          </cell>
          <cell r="D335" t="str">
            <v>.01</v>
          </cell>
          <cell r="E335" t="str">
            <v>.02</v>
          </cell>
          <cell r="F335" t="str">
            <v>.11</v>
          </cell>
          <cell r="G335" t="str">
            <v>Bariery ochronne na obiektach mostowych</v>
          </cell>
          <cell r="J335" t="str">
            <v>m</v>
          </cell>
          <cell r="K335">
            <v>70</v>
          </cell>
        </row>
        <row r="336">
          <cell r="C336" t="str">
            <v>M.20</v>
          </cell>
          <cell r="D336" t="str">
            <v>.01</v>
          </cell>
          <cell r="E336" t="str">
            <v>.08</v>
          </cell>
          <cell r="F336" t="str">
            <v>.11</v>
          </cell>
          <cell r="G336" t="str">
            <v>Schody skarpowe</v>
          </cell>
        </row>
        <row r="337">
          <cell r="G337" t="str">
            <v>Zakup i montaż barier ochronnych SP-06/M:</v>
          </cell>
          <cell r="I337" t="str">
            <v>Beton B30 (C25/30) na stopnie prefabrykowane</v>
          </cell>
          <cell r="J337" t="str">
            <v>m3</v>
          </cell>
          <cell r="K337">
            <v>3.8</v>
          </cell>
        </row>
        <row r="338">
          <cell r="H338">
            <v>70</v>
          </cell>
          <cell r="I338" t="str">
            <v>Stal zbrojeniowa A-I</v>
          </cell>
          <cell r="J338" t="str">
            <v>kg</v>
          </cell>
          <cell r="K338">
            <v>81.5</v>
          </cell>
        </row>
        <row r="339">
          <cell r="I339" t="str">
            <v>Obrzeża betonowe 50x200x750</v>
          </cell>
          <cell r="J339" t="str">
            <v>szt.</v>
          </cell>
          <cell r="K339">
            <v>56</v>
          </cell>
        </row>
        <row r="340">
          <cell r="B340" t="str">
            <v>33.</v>
          </cell>
          <cell r="C340" t="str">
            <v>M.19</v>
          </cell>
          <cell r="D340" t="str">
            <v>.01</v>
          </cell>
          <cell r="E340" t="str">
            <v>.03</v>
          </cell>
          <cell r="F340" t="str">
            <v>.11</v>
          </cell>
          <cell r="G340" t="str">
            <v>Barieroporęcze na obiektach mostowych</v>
          </cell>
          <cell r="I340" t="str">
            <v>Beton B30 (C25/30) na fundament balustrady</v>
          </cell>
          <cell r="J340" t="str">
            <v>m3</v>
          </cell>
          <cell r="K340">
            <v>0.9</v>
          </cell>
        </row>
        <row r="341">
          <cell r="I341" t="str">
            <v>Beton B30 (C25/30) na ławę</v>
          </cell>
          <cell r="J341" t="str">
            <v>m3</v>
          </cell>
          <cell r="K341">
            <v>0.4</v>
          </cell>
        </row>
        <row r="342">
          <cell r="G342" t="str">
            <v>Zakup i montaż barieroporęczy sztywnych:</v>
          </cell>
          <cell r="I342" t="str">
            <v>Podsypka żwirowa</v>
          </cell>
          <cell r="J342" t="str">
            <v>m3</v>
          </cell>
          <cell r="K342">
            <v>4</v>
          </cell>
        </row>
        <row r="343">
          <cell r="G343" t="str">
            <v>2*60,0+70,0</v>
          </cell>
          <cell r="H343">
            <v>190</v>
          </cell>
          <cell r="I343" t="str">
            <v>m</v>
          </cell>
        </row>
        <row r="344">
          <cell r="G344" t="str">
            <v>Wykonanie schodów dla obsługi na skarpach przy obiekcie (wg rys.WY.06):</v>
          </cell>
        </row>
        <row r="345">
          <cell r="B345" t="str">
            <v>34.</v>
          </cell>
          <cell r="C345" t="str">
            <v>M.19</v>
          </cell>
          <cell r="D345" t="str">
            <v>.01</v>
          </cell>
          <cell r="E345" t="str">
            <v>.04</v>
          </cell>
          <cell r="F345" t="str">
            <v>.11</v>
          </cell>
          <cell r="G345" t="str">
            <v>Balustrady z płaskowników na obiektach mostowych</v>
          </cell>
          <cell r="J345" t="str">
            <v>kg</v>
          </cell>
          <cell r="K345">
            <v>233.38667999999998</v>
          </cell>
        </row>
        <row r="346">
          <cell r="E346" t="str">
            <v>a)</v>
          </cell>
          <cell r="G346" t="str">
            <v>Beton B30 (C25/30) na stopnie prefabrykowane:</v>
          </cell>
        </row>
        <row r="347">
          <cell r="G347" t="str">
            <v>65*0,058</v>
          </cell>
          <cell r="H347">
            <v>3.8</v>
          </cell>
          <cell r="I347" t="str">
            <v>m3</v>
          </cell>
        </row>
        <row r="348">
          <cell r="G348" t="str">
            <v>2*114,63*1,018</v>
          </cell>
          <cell r="H348">
            <v>233.38667999999998</v>
          </cell>
          <cell r="I348" t="str">
            <v>kg</v>
          </cell>
        </row>
        <row r="349">
          <cell r="E349" t="str">
            <v>b)</v>
          </cell>
          <cell r="G349" t="str">
            <v>Stal zbrojeniowa A-I:</v>
          </cell>
        </row>
        <row r="350">
          <cell r="G350" t="str">
            <v>65*1,3</v>
          </cell>
          <cell r="H350">
            <v>81.5</v>
          </cell>
          <cell r="I350" t="str">
            <v>kg</v>
          </cell>
        </row>
        <row r="351">
          <cell r="C351" t="str">
            <v>M.20</v>
          </cell>
          <cell r="D351" t="str">
            <v>.00</v>
          </cell>
          <cell r="E351" t="str">
            <v>.00</v>
          </cell>
          <cell r="G351" t="str">
            <v>INNE ROBOTY MOSTOWE</v>
          </cell>
        </row>
        <row r="352">
          <cell r="E352" t="str">
            <v>c)</v>
          </cell>
          <cell r="G352" t="str">
            <v>Obrzeża betonowe 50x200x750:</v>
          </cell>
        </row>
        <row r="353">
          <cell r="B353" t="str">
            <v>35.</v>
          </cell>
          <cell r="C353" t="str">
            <v>M.20</v>
          </cell>
          <cell r="D353" t="str">
            <v>.01</v>
          </cell>
          <cell r="E353" t="str">
            <v>.05</v>
          </cell>
          <cell r="F353" t="str">
            <v>.11</v>
          </cell>
          <cell r="G353" t="str">
            <v>26+30</v>
          </cell>
          <cell r="H353">
            <v>56</v>
          </cell>
          <cell r="I353" t="str">
            <v>szt.</v>
          </cell>
          <cell r="J353" t="str">
            <v>m2</v>
          </cell>
          <cell r="K353">
            <v>468</v>
          </cell>
        </row>
        <row r="355">
          <cell r="E355" t="str">
            <v>d)</v>
          </cell>
          <cell r="G355" t="str">
            <v>Beton B30 (C25/30) na fundament balustrady:</v>
          </cell>
        </row>
        <row r="356">
          <cell r="G356" t="str">
            <v>10*0,09</v>
          </cell>
          <cell r="H356">
            <v>0.9</v>
          </cell>
          <cell r="I356" t="str">
            <v>m3</v>
          </cell>
        </row>
        <row r="358">
          <cell r="B358" t="str">
            <v>36.</v>
          </cell>
          <cell r="C358" t="str">
            <v>M.20</v>
          </cell>
          <cell r="D358" t="str">
            <v>.01</v>
          </cell>
          <cell r="E358" t="str">
            <v>e)</v>
          </cell>
          <cell r="F358" t="str">
            <v>.11</v>
          </cell>
          <cell r="G358" t="str">
            <v>Beton B30 (C25/30) na ławę:</v>
          </cell>
          <cell r="J358" t="str">
            <v>m2</v>
          </cell>
          <cell r="K358">
            <v>15.2</v>
          </cell>
        </row>
        <row r="359">
          <cell r="G359" t="str">
            <v>2*0,2</v>
          </cell>
          <cell r="H359">
            <v>0.4</v>
          </cell>
          <cell r="I359" t="str">
            <v>m3</v>
          </cell>
        </row>
        <row r="360">
          <cell r="G360" t="str">
            <v>Umocnienie skarp brukiem kamiennym wraz z podsypką (przy wylotach odwodnienia):</v>
          </cell>
        </row>
        <row r="361">
          <cell r="E361" t="str">
            <v>f)</v>
          </cell>
          <cell r="G361" t="str">
            <v>Podsypka żwirowa:</v>
          </cell>
          <cell r="H361">
            <v>15.2</v>
          </cell>
          <cell r="I361" t="str">
            <v>m2</v>
          </cell>
        </row>
        <row r="362">
          <cell r="G362" t="str">
            <v>2+2</v>
          </cell>
          <cell r="H362">
            <v>4</v>
          </cell>
          <cell r="I362" t="str">
            <v>m3</v>
          </cell>
        </row>
        <row r="363">
          <cell r="B363" t="str">
            <v>37.</v>
          </cell>
          <cell r="C363" t="str">
            <v>M.20</v>
          </cell>
          <cell r="D363" t="str">
            <v>.01</v>
          </cell>
          <cell r="E363" t="str">
            <v>.09</v>
          </cell>
          <cell r="F363" t="str">
            <v>.11</v>
          </cell>
          <cell r="G363" t="str">
            <v>Balustrada schodów skarpowych</v>
          </cell>
          <cell r="J363" t="str">
            <v>kg</v>
          </cell>
          <cell r="K363">
            <v>330</v>
          </cell>
        </row>
        <row r="364">
          <cell r="I364" t="str">
            <v>Beton B30 (C25/30) na stopnie prefabrykowane</v>
          </cell>
          <cell r="J364" t="str">
            <v>m3</v>
          </cell>
          <cell r="K364">
            <v>8.41</v>
          </cell>
        </row>
        <row r="365">
          <cell r="G365" t="str">
            <v>Wykonanie i montaż balustrady ze stali St3S na schodach skarpowych (wg rys.WY.06):</v>
          </cell>
          <cell r="I365" t="str">
            <v>Stal zbrojeniowa A-I</v>
          </cell>
          <cell r="J365" t="str">
            <v>kg</v>
          </cell>
          <cell r="K365">
            <v>188.5</v>
          </cell>
        </row>
        <row r="366">
          <cell r="G366" t="str">
            <v>170+160</v>
          </cell>
          <cell r="H366">
            <v>330</v>
          </cell>
          <cell r="I366" t="str">
            <v>kg</v>
          </cell>
          <cell r="J366" t="str">
            <v>szt.</v>
          </cell>
          <cell r="K366">
            <v>124</v>
          </cell>
        </row>
        <row r="367">
          <cell r="G367" t="str">
            <v>- malowanie: 9,1m2</v>
          </cell>
          <cell r="I367" t="str">
            <v>Beton B30 (C25/30) na fundament balustrady</v>
          </cell>
          <cell r="J367" t="str">
            <v>m3</v>
          </cell>
          <cell r="K367">
            <v>2.16</v>
          </cell>
        </row>
        <row r="368">
          <cell r="I368" t="str">
            <v>Beton B30 (C25/30) na ławę</v>
          </cell>
          <cell r="J368" t="str">
            <v>m3</v>
          </cell>
          <cell r="K368">
            <v>0.8</v>
          </cell>
        </row>
        <row r="369">
          <cell r="C369" t="str">
            <v>M.20</v>
          </cell>
          <cell r="D369" t="str">
            <v>.01</v>
          </cell>
          <cell r="E369" t="str">
            <v>.10</v>
          </cell>
          <cell r="F369" t="str">
            <v>.11</v>
          </cell>
          <cell r="G369" t="str">
            <v>Zabezpieczenie antykorozyjne powierzchni betonowych</v>
          </cell>
          <cell r="I369" t="str">
            <v>Podsypka żwirowa</v>
          </cell>
          <cell r="J369" t="str">
            <v>m3</v>
          </cell>
          <cell r="K369">
            <v>12</v>
          </cell>
        </row>
        <row r="370">
          <cell r="I370" t="str">
            <v>Zabezpieczenie powłoką malarską</v>
          </cell>
          <cell r="J370" t="str">
            <v>m2</v>
          </cell>
          <cell r="K370">
            <v>635.20000000000005</v>
          </cell>
        </row>
        <row r="371">
          <cell r="G371" t="str">
            <v>Wykonanie schodów dla obsługi na skarpach przy obiekcie (wg rys. WY.06):</v>
          </cell>
          <cell r="I371" t="str">
            <v>Zabezpieczenie materiałem impregnującym</v>
          </cell>
          <cell r="J371" t="str">
            <v>m2</v>
          </cell>
          <cell r="K371">
            <v>659.4</v>
          </cell>
        </row>
        <row r="373">
          <cell r="E373" t="str">
            <v>a)</v>
          </cell>
          <cell r="G373" t="str">
            <v>Wykonanie zabezpieczenia antykorozyjnego odsłoniętych powierzchni betonowych:</v>
          </cell>
        </row>
        <row r="374">
          <cell r="E374" t="str">
            <v>a)</v>
          </cell>
          <cell r="G374" t="str">
            <v>Zabezpieczenie powłoką malarską</v>
          </cell>
          <cell r="H374">
            <v>8.41</v>
          </cell>
          <cell r="I374" t="str">
            <v>m3</v>
          </cell>
        </row>
        <row r="375">
          <cell r="G375" t="str">
            <v>467,4+167,8</v>
          </cell>
          <cell r="H375">
            <v>635.20000000000005</v>
          </cell>
          <cell r="I375" t="str">
            <v>m2</v>
          </cell>
        </row>
        <row r="376">
          <cell r="E376" t="str">
            <v>b)</v>
          </cell>
          <cell r="G376" t="str">
            <v>Stal zbrojeniowa A-I:</v>
          </cell>
        </row>
        <row r="377">
          <cell r="E377" t="str">
            <v>b)</v>
          </cell>
          <cell r="G377" t="str">
            <v>Zabezpieczenie materiałem impregnującym</v>
          </cell>
          <cell r="H377">
            <v>188.5</v>
          </cell>
          <cell r="I377" t="str">
            <v>kg</v>
          </cell>
        </row>
        <row r="378">
          <cell r="G378" t="str">
            <v>381,7+116,1+56+105,7</v>
          </cell>
          <cell r="H378">
            <v>659.4</v>
          </cell>
          <cell r="I378" t="str">
            <v>m2</v>
          </cell>
        </row>
        <row r="379">
          <cell r="E379" t="str">
            <v>c)</v>
          </cell>
          <cell r="G379" t="str">
            <v>Obrzeża betonowe 50x200x750:</v>
          </cell>
        </row>
        <row r="380">
          <cell r="C380" t="str">
            <v>M.21</v>
          </cell>
          <cell r="D380" t="str">
            <v>.00</v>
          </cell>
          <cell r="E380" t="str">
            <v>.00</v>
          </cell>
          <cell r="G380" t="str">
            <v>ROBOTY DODATKOWE</v>
          </cell>
          <cell r="H380">
            <v>124</v>
          </cell>
          <cell r="I380" t="str">
            <v>szt.</v>
          </cell>
        </row>
        <row r="382">
          <cell r="C382" t="str">
            <v>M.21</v>
          </cell>
          <cell r="D382" t="str">
            <v>.02</v>
          </cell>
          <cell r="E382" t="str">
            <v>.01</v>
          </cell>
          <cell r="F382" t="str">
            <v>.11</v>
          </cell>
          <cell r="G382" t="str">
            <v>Próbne obciążenie pali fundamentowych wraz z projektem</v>
          </cell>
          <cell r="J382" t="str">
            <v>rycz.</v>
          </cell>
          <cell r="K382">
            <v>1</v>
          </cell>
        </row>
        <row r="383">
          <cell r="G383" t="str">
            <v>6*4*0,09</v>
          </cell>
          <cell r="H383">
            <v>2.16</v>
          </cell>
          <cell r="I383" t="str">
            <v>m3</v>
          </cell>
        </row>
        <row r="384">
          <cell r="G384" t="str">
            <v>Wykonanie próbnego obciążenia pali fundamentowych wraz z projektem:</v>
          </cell>
        </row>
        <row r="385">
          <cell r="E385" t="str">
            <v>e)</v>
          </cell>
          <cell r="G385" t="str">
            <v xml:space="preserve"> - zgodnie z normą PN-83/B-02482 próbnemu obciążeniu podlega min. 2 pale</v>
          </cell>
          <cell r="H385">
            <v>1</v>
          </cell>
          <cell r="I385" t="str">
            <v>rycz.</v>
          </cell>
        </row>
        <row r="386">
          <cell r="G386" t="str">
            <v>4*0,2</v>
          </cell>
          <cell r="H386">
            <v>0.8</v>
          </cell>
          <cell r="I386" t="str">
            <v>m3</v>
          </cell>
        </row>
        <row r="387">
          <cell r="C387" t="str">
            <v>M.21</v>
          </cell>
          <cell r="D387" t="str">
            <v>.02</v>
          </cell>
          <cell r="E387" t="str">
            <v>.02</v>
          </cell>
          <cell r="F387" t="str">
            <v>.11</v>
          </cell>
          <cell r="G387" t="str">
            <v>Próbne obciążenie przęseł obiektu wraz z projektem</v>
          </cell>
          <cell r="J387" t="str">
            <v>rycz.</v>
          </cell>
          <cell r="K387">
            <v>1</v>
          </cell>
        </row>
        <row r="388">
          <cell r="E388" t="str">
            <v>f)</v>
          </cell>
          <cell r="G388" t="str">
            <v>Podsypka żwirowa:</v>
          </cell>
        </row>
        <row r="389">
          <cell r="G389" t="str">
            <v>Wykonanie próbnego obciążenia przęseł obiektu wraz z projektem:</v>
          </cell>
          <cell r="H389">
            <v>12</v>
          </cell>
          <cell r="I389" t="str">
            <v>m3</v>
          </cell>
        </row>
        <row r="390">
          <cell r="B390" t="str">
            <v>38.</v>
          </cell>
          <cell r="C390" t="str">
            <v>M.20</v>
          </cell>
          <cell r="D390" t="str">
            <v>.01</v>
          </cell>
          <cell r="E390" t="str">
            <v>.09</v>
          </cell>
          <cell r="F390" t="str">
            <v>.11</v>
          </cell>
          <cell r="G390" t="str">
            <v xml:space="preserve"> - liczba przęseł podlegająca próbnemu obciążeniu (L&gt;20,0m): 2</v>
          </cell>
          <cell r="H390">
            <v>1</v>
          </cell>
          <cell r="I390" t="str">
            <v>rycz.</v>
          </cell>
          <cell r="J390" t="str">
            <v>kg</v>
          </cell>
          <cell r="K390">
            <v>753.32</v>
          </cell>
        </row>
        <row r="392">
          <cell r="G392" t="str">
            <v>Wykonanie i montaż balustrady ze stali St3S na schodach skarpowych (wg rys. WY.06):</v>
          </cell>
        </row>
        <row r="393">
          <cell r="G393" t="str">
            <v>181,0+181,0+184,0+194,0</v>
          </cell>
          <cell r="H393">
            <v>753.32</v>
          </cell>
          <cell r="I393" t="str">
            <v>kg</v>
          </cell>
        </row>
        <row r="394">
          <cell r="G394" t="str">
            <v>- malowanie: 20,8 m2</v>
          </cell>
        </row>
        <row r="396">
          <cell r="B396" t="str">
            <v>39.</v>
          </cell>
          <cell r="C396" t="str">
            <v>M.20</v>
          </cell>
          <cell r="D396" t="str">
            <v>.01</v>
          </cell>
          <cell r="E396" t="str">
            <v>.10</v>
          </cell>
          <cell r="F396" t="str">
            <v>.11</v>
          </cell>
          <cell r="G396" t="str">
            <v>Zabezpieczenie antykorozyjne powierzchni betonowych</v>
          </cell>
        </row>
        <row r="397">
          <cell r="I397" t="str">
            <v>Zabezpieczenie powłoką malarską</v>
          </cell>
          <cell r="J397" t="str">
            <v>m2</v>
          </cell>
          <cell r="K397">
            <v>0</v>
          </cell>
        </row>
        <row r="398">
          <cell r="I398" t="str">
            <v>Zabezpieczenie materiałem impregnującym</v>
          </cell>
          <cell r="J398" t="str">
            <v>m2</v>
          </cell>
          <cell r="K398">
            <v>3699.1000000000004</v>
          </cell>
        </row>
        <row r="400">
          <cell r="G400" t="str">
            <v>Wykonanie zabezpieczenia antykorozyjnego odsłoniętych powierzchni betonowych:</v>
          </cell>
        </row>
        <row r="401">
          <cell r="E401" t="str">
            <v>a)</v>
          </cell>
          <cell r="G401" t="str">
            <v>Zabezpieczenie powłoką malarską</v>
          </cell>
        </row>
        <row r="402">
          <cell r="H402">
            <v>0</v>
          </cell>
          <cell r="I402" t="str">
            <v>m2</v>
          </cell>
        </row>
        <row r="404">
          <cell r="E404" t="str">
            <v>b)</v>
          </cell>
          <cell r="G404" t="str">
            <v>Zabezpieczenie materiałem impregnującym</v>
          </cell>
        </row>
        <row r="405">
          <cell r="G405" t="str">
            <v>2360,3+254,0+349,0+179,8+183,5+372,5</v>
          </cell>
          <cell r="H405">
            <v>3699.1000000000004</v>
          </cell>
          <cell r="I405" t="str">
            <v>m2</v>
          </cell>
        </row>
        <row r="407">
          <cell r="B407" t="str">
            <v>40.</v>
          </cell>
          <cell r="C407" t="str">
            <v>M.20</v>
          </cell>
          <cell r="D407" t="str">
            <v>.01</v>
          </cell>
          <cell r="E407" t="str">
            <v>.11</v>
          </cell>
          <cell r="F407" t="str">
            <v>.11</v>
          </cell>
          <cell r="G407" t="str">
            <v>Ekrany akustyczne na obiektach mostowych</v>
          </cell>
        </row>
        <row r="408">
          <cell r="I408" t="str">
            <v>Konstrukcja stalowa St3S</v>
          </cell>
          <cell r="J408" t="str">
            <v>kg</v>
          </cell>
          <cell r="K408">
            <v>5922</v>
          </cell>
        </row>
        <row r="409">
          <cell r="I409" t="str">
            <v>Wypełnienie ze szkla akrylowego</v>
          </cell>
          <cell r="J409" t="str">
            <v>m2</v>
          </cell>
          <cell r="K409">
            <v>228</v>
          </cell>
        </row>
        <row r="410">
          <cell r="I410" t="str">
            <v>Zabezpieczenie antykorozyjne konstrukcji stalowej</v>
          </cell>
          <cell r="J410" t="str">
            <v>m2</v>
          </cell>
          <cell r="K410">
            <v>123.9</v>
          </cell>
        </row>
        <row r="412">
          <cell r="G412" t="str">
            <v>Wykonanie i montaż ekranów akustycznych na obiekcie (wg rys. WY.07):</v>
          </cell>
        </row>
        <row r="414">
          <cell r="E414" t="str">
            <v>a)</v>
          </cell>
          <cell r="G414" t="str">
            <v>Konstrukcja stalowa ze stali St3S:</v>
          </cell>
        </row>
        <row r="415">
          <cell r="G415" t="str">
            <v>5144+778</v>
          </cell>
          <cell r="H415">
            <v>5922</v>
          </cell>
          <cell r="I415" t="str">
            <v>kg</v>
          </cell>
        </row>
        <row r="417">
          <cell r="E417" t="str">
            <v>b)</v>
          </cell>
          <cell r="G417" t="str">
            <v>Wypełnienie ze szkła akrylowego w profilach aluminiowych wraz z elementami mocującymi:</v>
          </cell>
        </row>
        <row r="418">
          <cell r="G418" t="str">
            <v>38*6,0</v>
          </cell>
          <cell r="H418">
            <v>228</v>
          </cell>
          <cell r="I418" t="str">
            <v>m2</v>
          </cell>
        </row>
        <row r="420">
          <cell r="E420" t="str">
            <v>c)</v>
          </cell>
          <cell r="G420" t="str">
            <v>Zabezpieczenie antykorozyjne konstrukcji stalowej (powłoka cynkowa+malarska):</v>
          </cell>
        </row>
        <row r="421">
          <cell r="G421" t="str">
            <v>107,3+16,6</v>
          </cell>
          <cell r="H421">
            <v>123.9</v>
          </cell>
          <cell r="I421" t="str">
            <v>m2</v>
          </cell>
        </row>
        <row r="423">
          <cell r="C423" t="str">
            <v>M.21</v>
          </cell>
          <cell r="D423" t="str">
            <v>.00</v>
          </cell>
          <cell r="E423" t="str">
            <v>.00</v>
          </cell>
          <cell r="G423" t="str">
            <v>ROBOTY DODATKOWE</v>
          </cell>
        </row>
        <row r="425">
          <cell r="B425" t="str">
            <v>41.</v>
          </cell>
          <cell r="C425" t="str">
            <v>M.21</v>
          </cell>
          <cell r="D425" t="str">
            <v>.02</v>
          </cell>
          <cell r="E425" t="str">
            <v>.01</v>
          </cell>
          <cell r="F425" t="str">
            <v>.11</v>
          </cell>
          <cell r="G425" t="str">
            <v>Próbne obciążenie pali fundamentowych wraz z projektem</v>
          </cell>
          <cell r="J425" t="str">
            <v>rycz.</v>
          </cell>
          <cell r="K425">
            <v>1</v>
          </cell>
        </row>
        <row r="427">
          <cell r="G427" t="str">
            <v>Wykonanie próbnego obciążenia pali fundamentowych wraz z projektem:</v>
          </cell>
        </row>
        <row r="428">
          <cell r="G428" t="str">
            <v xml:space="preserve"> - zgodnie z normą PN-83/B-02482 próbnemu obciążeniu podlega min. 2 pale</v>
          </cell>
          <cell r="H428">
            <v>1</v>
          </cell>
          <cell r="I428" t="str">
            <v>rycz.</v>
          </cell>
        </row>
      </sheetData>
      <sheetData sheetId="3" refreshError="1"/>
      <sheetData sheetId="4">
        <row r="4">
          <cell r="C4" t="str">
            <v>M.01</v>
          </cell>
        </row>
      </sheetData>
      <sheetData sheetId="5"/>
      <sheetData sheetId="6"/>
      <sheetData sheetId="7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GOWE-ROADS"/>
      <sheetName val="MOSTOWE - BRIDGES"/>
      <sheetName val=" PODWYKO - SUBCONTRACTORS"/>
      <sheetName val="PODSUMOWANIE-TOTAL"/>
      <sheetName val="TES (nie dołączone)"/>
      <sheetName val="TER(WYKAZ PŁATNOŚCI)"/>
      <sheetName val="wym.ogólne (nie dołączone)"/>
      <sheetName val="CCS DROGI"/>
      <sheetName val="CCS WODOCIĄG"/>
      <sheetName val="CCS KAN SANITARNA"/>
      <sheetName val="CCS kanalizacja"/>
      <sheetName val="CCS MOSTY"/>
      <sheetName val="r. drogowe"/>
      <sheetName val="PZ 1"/>
      <sheetName val="E 1"/>
      <sheetName val="PG 7"/>
      <sheetName val="PG 8"/>
      <sheetName val="WD 8"/>
      <sheetName val="PZ 5"/>
      <sheetName val="PG 9"/>
      <sheetName val="WD 8b"/>
      <sheetName val="WD 9b"/>
      <sheetName val="PR1 - energ SN"/>
      <sheetName val="PR2 - NN"/>
      <sheetName val="PR3 - nn"/>
      <sheetName val="PR4 - teletechn"/>
      <sheetName val="PR5 - wodociag"/>
      <sheetName val="PR6 - gaz"/>
      <sheetName val="PR7 - gaz"/>
      <sheetName val="PR8 - gaz"/>
      <sheetName val="PR9 - kan san"/>
      <sheetName val="PR10 Melioracja R +C "/>
      <sheetName val="PR11 Melioracja dren"/>
      <sheetName val="ROZBIÓRKI KUBATUROWE"/>
      <sheetName val="03cz1"/>
      <sheetName val="04cz1"/>
    </sheetNames>
    <sheetDataSet>
      <sheetData sheetId="0">
        <row r="212">
          <cell r="I212">
            <v>4.17</v>
          </cell>
        </row>
      </sheetData>
      <sheetData sheetId="1"/>
      <sheetData sheetId="2"/>
      <sheetData sheetId="3">
        <row r="311">
          <cell r="B311" t="str">
            <v>PL</v>
          </cell>
        </row>
        <row r="312">
          <cell r="B312" t="str">
            <v>EN</v>
          </cell>
        </row>
      </sheetData>
      <sheetData sheetId="4"/>
      <sheetData sheetId="5">
        <row r="2">
          <cell r="I2">
            <v>1</v>
          </cell>
        </row>
      </sheetData>
      <sheetData sheetId="6"/>
      <sheetData sheetId="7">
        <row r="118">
          <cell r="J118">
            <v>81728.36</v>
          </cell>
        </row>
      </sheetData>
      <sheetData sheetId="8"/>
      <sheetData sheetId="9"/>
      <sheetData sheetId="10"/>
      <sheetData sheetId="11">
        <row r="2101">
          <cell r="H2101">
            <v>15860320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view="pageBreakPreview" topLeftCell="A16" zoomScaleNormal="100" zoomScaleSheetLayoutView="100" workbookViewId="0">
      <selection activeCell="N27" sqref="N27"/>
    </sheetView>
  </sheetViews>
  <sheetFormatPr defaultColWidth="9.140625" defaultRowHeight="12.75"/>
  <cols>
    <col min="1" max="1" width="19" style="56" customWidth="1"/>
    <col min="2" max="2" width="9.140625" style="1"/>
    <col min="3" max="3" width="34.85546875" style="1" customWidth="1"/>
    <col min="4" max="5" width="9.140625" style="1"/>
    <col min="6" max="6" width="10.140625" style="1" customWidth="1"/>
    <col min="7" max="16384" width="9.140625" style="1"/>
  </cols>
  <sheetData>
    <row r="1" spans="1:6" ht="51.75" customHeight="1">
      <c r="A1" s="173"/>
      <c r="B1" s="173"/>
      <c r="C1" s="173"/>
      <c r="D1" s="173"/>
      <c r="E1" s="173"/>
      <c r="F1" s="173"/>
    </row>
    <row r="2" spans="1:6" ht="12.75" customHeight="1">
      <c r="A2" s="175" t="s">
        <v>39</v>
      </c>
      <c r="B2" s="178"/>
      <c r="C2" s="179"/>
      <c r="D2" s="179"/>
      <c r="E2" s="179"/>
      <c r="F2" s="180"/>
    </row>
    <row r="3" spans="1:6" ht="12.75" customHeight="1">
      <c r="A3" s="176"/>
      <c r="B3" s="181"/>
      <c r="C3" s="182"/>
      <c r="D3" s="182"/>
      <c r="E3" s="182"/>
      <c r="F3" s="183"/>
    </row>
    <row r="4" spans="1:6" ht="12.75" customHeight="1">
      <c r="A4" s="176"/>
      <c r="B4" s="181"/>
      <c r="C4" s="182"/>
      <c r="D4" s="182"/>
      <c r="E4" s="182"/>
      <c r="F4" s="183"/>
    </row>
    <row r="5" spans="1:6" ht="27.75" customHeight="1">
      <c r="A5" s="177"/>
      <c r="B5" s="184"/>
      <c r="C5" s="185"/>
      <c r="D5" s="185"/>
      <c r="E5" s="185"/>
      <c r="F5" s="186"/>
    </row>
    <row r="6" spans="1:6" ht="15" customHeight="1">
      <c r="A6" s="171" t="s">
        <v>45</v>
      </c>
      <c r="B6" s="174" t="s">
        <v>42</v>
      </c>
      <c r="C6" s="174"/>
      <c r="D6" s="174"/>
      <c r="E6" s="174"/>
      <c r="F6" s="174"/>
    </row>
    <row r="7" spans="1:6" ht="15" customHeight="1">
      <c r="A7" s="171"/>
      <c r="B7" s="174"/>
      <c r="C7" s="174"/>
      <c r="D7" s="174"/>
      <c r="E7" s="174"/>
      <c r="F7" s="174"/>
    </row>
    <row r="8" spans="1:6" ht="15" customHeight="1">
      <c r="A8" s="171"/>
      <c r="B8" s="174"/>
      <c r="C8" s="174"/>
      <c r="D8" s="174"/>
      <c r="E8" s="174"/>
      <c r="F8" s="174"/>
    </row>
    <row r="9" spans="1:6" ht="29.1" customHeight="1">
      <c r="A9" s="171" t="s">
        <v>17</v>
      </c>
      <c r="B9" s="172" t="s">
        <v>46</v>
      </c>
      <c r="C9" s="172"/>
      <c r="D9" s="172"/>
      <c r="E9" s="172"/>
      <c r="F9" s="172"/>
    </row>
    <row r="10" spans="1:6">
      <c r="A10" s="171"/>
      <c r="B10" s="172"/>
      <c r="C10" s="172"/>
      <c r="D10" s="172"/>
      <c r="E10" s="172"/>
      <c r="F10" s="172"/>
    </row>
    <row r="11" spans="1:6">
      <c r="A11" s="171"/>
      <c r="B11" s="172"/>
      <c r="C11" s="172"/>
      <c r="D11" s="172"/>
      <c r="E11" s="172"/>
      <c r="F11" s="172"/>
    </row>
    <row r="12" spans="1:6">
      <c r="A12" s="171"/>
      <c r="B12" s="172"/>
      <c r="C12" s="172"/>
      <c r="D12" s="172"/>
      <c r="E12" s="172"/>
      <c r="F12" s="172"/>
    </row>
    <row r="13" spans="1:6" ht="20.100000000000001" customHeight="1">
      <c r="A13" s="167" t="s">
        <v>18</v>
      </c>
      <c r="B13" s="170" t="s">
        <v>40</v>
      </c>
      <c r="C13" s="170"/>
      <c r="D13" s="170"/>
      <c r="E13" s="170"/>
      <c r="F13" s="170"/>
    </row>
    <row r="14" spans="1:6" ht="30" customHeight="1">
      <c r="A14" s="167"/>
      <c r="B14" s="170"/>
      <c r="C14" s="170"/>
      <c r="D14" s="170"/>
      <c r="E14" s="170"/>
      <c r="F14" s="170"/>
    </row>
    <row r="15" spans="1:6" ht="30" customHeight="1">
      <c r="A15" s="167"/>
      <c r="B15" s="170"/>
      <c r="C15" s="170"/>
      <c r="D15" s="170"/>
      <c r="E15" s="170"/>
      <c r="F15" s="170"/>
    </row>
    <row r="16" spans="1:6" ht="12" customHeight="1">
      <c r="A16" s="167"/>
      <c r="B16" s="170"/>
      <c r="C16" s="170"/>
      <c r="D16" s="170"/>
      <c r="E16" s="170"/>
      <c r="F16" s="170"/>
    </row>
    <row r="17" spans="1:6" ht="30" customHeight="1">
      <c r="A17" s="167"/>
      <c r="B17" s="170"/>
      <c r="C17" s="170"/>
      <c r="D17" s="170"/>
      <c r="E17" s="170"/>
      <c r="F17" s="170"/>
    </row>
    <row r="18" spans="1:6" ht="30" customHeight="1">
      <c r="A18" s="167"/>
      <c r="B18" s="170"/>
      <c r="C18" s="170"/>
      <c r="D18" s="170"/>
      <c r="E18" s="170"/>
      <c r="F18" s="170"/>
    </row>
    <row r="19" spans="1:6" ht="30" customHeight="1">
      <c r="A19" s="167"/>
      <c r="B19" s="170"/>
      <c r="C19" s="170"/>
      <c r="D19" s="170"/>
      <c r="E19" s="170"/>
      <c r="F19" s="170"/>
    </row>
    <row r="20" spans="1:6" ht="39.75" customHeight="1">
      <c r="A20" s="7" t="s">
        <v>41</v>
      </c>
      <c r="B20" s="168">
        <f>zzk!C16</f>
        <v>0</v>
      </c>
      <c r="C20" s="168"/>
      <c r="D20" s="168"/>
      <c r="E20" s="168"/>
      <c r="F20" s="168"/>
    </row>
    <row r="21" spans="1:6" ht="35.1" customHeight="1">
      <c r="A21" s="7" t="s">
        <v>43</v>
      </c>
      <c r="B21" s="168">
        <f>B20*0.23</f>
        <v>0</v>
      </c>
      <c r="C21" s="168"/>
      <c r="D21" s="168"/>
      <c r="E21" s="168"/>
      <c r="F21" s="168"/>
    </row>
    <row r="22" spans="1:6" ht="43.5" customHeight="1">
      <c r="A22" s="7" t="s">
        <v>44</v>
      </c>
      <c r="B22" s="168">
        <f>B20+B21</f>
        <v>0</v>
      </c>
      <c r="C22" s="168"/>
      <c r="D22" s="168"/>
      <c r="E22" s="168"/>
      <c r="F22" s="168"/>
    </row>
    <row r="23" spans="1:6" ht="35.1" customHeight="1">
      <c r="A23" s="7" t="s">
        <v>19</v>
      </c>
      <c r="B23" s="167"/>
      <c r="C23" s="167"/>
      <c r="D23" s="167"/>
      <c r="E23" s="167"/>
      <c r="F23" s="167"/>
    </row>
    <row r="24" spans="1:6" ht="12.75" customHeight="1">
      <c r="A24" s="167" t="s">
        <v>20</v>
      </c>
      <c r="B24" s="169"/>
      <c r="C24" s="169"/>
      <c r="D24" s="169"/>
      <c r="E24" s="169"/>
      <c r="F24" s="169"/>
    </row>
    <row r="25" spans="1:6" ht="12.75" customHeight="1">
      <c r="A25" s="167"/>
      <c r="B25" s="169"/>
      <c r="C25" s="169"/>
      <c r="D25" s="169"/>
      <c r="E25" s="169"/>
      <c r="F25" s="169"/>
    </row>
    <row r="26" spans="1:6" ht="12.75" customHeight="1">
      <c r="A26" s="167"/>
      <c r="B26" s="169"/>
      <c r="C26" s="169"/>
      <c r="D26" s="169"/>
      <c r="E26" s="169"/>
      <c r="F26" s="169"/>
    </row>
    <row r="27" spans="1:6">
      <c r="A27" s="55"/>
      <c r="B27" s="53"/>
      <c r="C27" s="53"/>
      <c r="D27" s="53"/>
      <c r="E27" s="53"/>
      <c r="F27" s="53"/>
    </row>
    <row r="28" spans="1:6">
      <c r="A28" s="54"/>
    </row>
  </sheetData>
  <mergeCells count="15">
    <mergeCell ref="B13:F19"/>
    <mergeCell ref="A9:A12"/>
    <mergeCell ref="B9:F12"/>
    <mergeCell ref="A1:F1"/>
    <mergeCell ref="A6:A8"/>
    <mergeCell ref="B6:F8"/>
    <mergeCell ref="A13:A19"/>
    <mergeCell ref="A2:A5"/>
    <mergeCell ref="B2:F5"/>
    <mergeCell ref="A24:A26"/>
    <mergeCell ref="B20:F20"/>
    <mergeCell ref="B23:F23"/>
    <mergeCell ref="B22:F22"/>
    <mergeCell ref="B21:F21"/>
    <mergeCell ref="B24:F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rowBreaks count="1" manualBreakCount="1">
    <brk id="2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view="pageBreakPreview" zoomScaleNormal="100" zoomScaleSheetLayoutView="100" workbookViewId="0">
      <pane ySplit="3" topLeftCell="A76" activePane="bottomLeft" state="frozenSplit"/>
      <selection activeCell="G26" sqref="G26"/>
      <selection pane="bottomLeft" activeCell="M11" sqref="M11"/>
    </sheetView>
  </sheetViews>
  <sheetFormatPr defaultRowHeight="15"/>
  <cols>
    <col min="1" max="1" width="14.28515625" customWidth="1"/>
    <col min="2" max="3" width="28.5703125" customWidth="1"/>
    <col min="4" max="4" width="57.140625" customWidth="1"/>
    <col min="5" max="8" width="14.28515625" customWidth="1"/>
    <col min="257" max="257" width="14.28515625" customWidth="1"/>
    <col min="258" max="259" width="28.5703125" customWidth="1"/>
    <col min="260" max="260" width="57.140625" customWidth="1"/>
    <col min="261" max="264" width="14.28515625" customWidth="1"/>
    <col min="513" max="513" width="14.28515625" customWidth="1"/>
    <col min="514" max="515" width="28.5703125" customWidth="1"/>
    <col min="516" max="516" width="57.140625" customWidth="1"/>
    <col min="517" max="520" width="14.28515625" customWidth="1"/>
    <col min="769" max="769" width="14.28515625" customWidth="1"/>
    <col min="770" max="771" width="28.5703125" customWidth="1"/>
    <col min="772" max="772" width="57.140625" customWidth="1"/>
    <col min="773" max="776" width="14.28515625" customWidth="1"/>
    <col min="1025" max="1025" width="14.28515625" customWidth="1"/>
    <col min="1026" max="1027" width="28.5703125" customWidth="1"/>
    <col min="1028" max="1028" width="57.140625" customWidth="1"/>
    <col min="1029" max="1032" width="14.28515625" customWidth="1"/>
    <col min="1281" max="1281" width="14.28515625" customWidth="1"/>
    <col min="1282" max="1283" width="28.5703125" customWidth="1"/>
    <col min="1284" max="1284" width="57.140625" customWidth="1"/>
    <col min="1285" max="1288" width="14.28515625" customWidth="1"/>
    <col min="1537" max="1537" width="14.28515625" customWidth="1"/>
    <col min="1538" max="1539" width="28.5703125" customWidth="1"/>
    <col min="1540" max="1540" width="57.140625" customWidth="1"/>
    <col min="1541" max="1544" width="14.28515625" customWidth="1"/>
    <col min="1793" max="1793" width="14.28515625" customWidth="1"/>
    <col min="1794" max="1795" width="28.5703125" customWidth="1"/>
    <col min="1796" max="1796" width="57.140625" customWidth="1"/>
    <col min="1797" max="1800" width="14.28515625" customWidth="1"/>
    <col min="2049" max="2049" width="14.28515625" customWidth="1"/>
    <col min="2050" max="2051" width="28.5703125" customWidth="1"/>
    <col min="2052" max="2052" width="57.140625" customWidth="1"/>
    <col min="2053" max="2056" width="14.28515625" customWidth="1"/>
    <col min="2305" max="2305" width="14.28515625" customWidth="1"/>
    <col min="2306" max="2307" width="28.5703125" customWidth="1"/>
    <col min="2308" max="2308" width="57.140625" customWidth="1"/>
    <col min="2309" max="2312" width="14.28515625" customWidth="1"/>
    <col min="2561" max="2561" width="14.28515625" customWidth="1"/>
    <col min="2562" max="2563" width="28.5703125" customWidth="1"/>
    <col min="2564" max="2564" width="57.140625" customWidth="1"/>
    <col min="2565" max="2568" width="14.28515625" customWidth="1"/>
    <col min="2817" max="2817" width="14.28515625" customWidth="1"/>
    <col min="2818" max="2819" width="28.5703125" customWidth="1"/>
    <col min="2820" max="2820" width="57.140625" customWidth="1"/>
    <col min="2821" max="2824" width="14.28515625" customWidth="1"/>
    <col min="3073" max="3073" width="14.28515625" customWidth="1"/>
    <col min="3074" max="3075" width="28.5703125" customWidth="1"/>
    <col min="3076" max="3076" width="57.140625" customWidth="1"/>
    <col min="3077" max="3080" width="14.28515625" customWidth="1"/>
    <col min="3329" max="3329" width="14.28515625" customWidth="1"/>
    <col min="3330" max="3331" width="28.5703125" customWidth="1"/>
    <col min="3332" max="3332" width="57.140625" customWidth="1"/>
    <col min="3333" max="3336" width="14.28515625" customWidth="1"/>
    <col min="3585" max="3585" width="14.28515625" customWidth="1"/>
    <col min="3586" max="3587" width="28.5703125" customWidth="1"/>
    <col min="3588" max="3588" width="57.140625" customWidth="1"/>
    <col min="3589" max="3592" width="14.28515625" customWidth="1"/>
    <col min="3841" max="3841" width="14.28515625" customWidth="1"/>
    <col min="3842" max="3843" width="28.5703125" customWidth="1"/>
    <col min="3844" max="3844" width="57.140625" customWidth="1"/>
    <col min="3845" max="3848" width="14.28515625" customWidth="1"/>
    <col min="4097" max="4097" width="14.28515625" customWidth="1"/>
    <col min="4098" max="4099" width="28.5703125" customWidth="1"/>
    <col min="4100" max="4100" width="57.140625" customWidth="1"/>
    <col min="4101" max="4104" width="14.28515625" customWidth="1"/>
    <col min="4353" max="4353" width="14.28515625" customWidth="1"/>
    <col min="4354" max="4355" width="28.5703125" customWidth="1"/>
    <col min="4356" max="4356" width="57.140625" customWidth="1"/>
    <col min="4357" max="4360" width="14.28515625" customWidth="1"/>
    <col min="4609" max="4609" width="14.28515625" customWidth="1"/>
    <col min="4610" max="4611" width="28.5703125" customWidth="1"/>
    <col min="4612" max="4612" width="57.140625" customWidth="1"/>
    <col min="4613" max="4616" width="14.28515625" customWidth="1"/>
    <col min="4865" max="4865" width="14.28515625" customWidth="1"/>
    <col min="4866" max="4867" width="28.5703125" customWidth="1"/>
    <col min="4868" max="4868" width="57.140625" customWidth="1"/>
    <col min="4869" max="4872" width="14.28515625" customWidth="1"/>
    <col min="5121" max="5121" width="14.28515625" customWidth="1"/>
    <col min="5122" max="5123" width="28.5703125" customWidth="1"/>
    <col min="5124" max="5124" width="57.140625" customWidth="1"/>
    <col min="5125" max="5128" width="14.28515625" customWidth="1"/>
    <col min="5377" max="5377" width="14.28515625" customWidth="1"/>
    <col min="5378" max="5379" width="28.5703125" customWidth="1"/>
    <col min="5380" max="5380" width="57.140625" customWidth="1"/>
    <col min="5381" max="5384" width="14.28515625" customWidth="1"/>
    <col min="5633" max="5633" width="14.28515625" customWidth="1"/>
    <col min="5634" max="5635" width="28.5703125" customWidth="1"/>
    <col min="5636" max="5636" width="57.140625" customWidth="1"/>
    <col min="5637" max="5640" width="14.28515625" customWidth="1"/>
    <col min="5889" max="5889" width="14.28515625" customWidth="1"/>
    <col min="5890" max="5891" width="28.5703125" customWidth="1"/>
    <col min="5892" max="5892" width="57.140625" customWidth="1"/>
    <col min="5893" max="5896" width="14.28515625" customWidth="1"/>
    <col min="6145" max="6145" width="14.28515625" customWidth="1"/>
    <col min="6146" max="6147" width="28.5703125" customWidth="1"/>
    <col min="6148" max="6148" width="57.140625" customWidth="1"/>
    <col min="6149" max="6152" width="14.28515625" customWidth="1"/>
    <col min="6401" max="6401" width="14.28515625" customWidth="1"/>
    <col min="6402" max="6403" width="28.5703125" customWidth="1"/>
    <col min="6404" max="6404" width="57.140625" customWidth="1"/>
    <col min="6405" max="6408" width="14.28515625" customWidth="1"/>
    <col min="6657" max="6657" width="14.28515625" customWidth="1"/>
    <col min="6658" max="6659" width="28.5703125" customWidth="1"/>
    <col min="6660" max="6660" width="57.140625" customWidth="1"/>
    <col min="6661" max="6664" width="14.28515625" customWidth="1"/>
    <col min="6913" max="6913" width="14.28515625" customWidth="1"/>
    <col min="6914" max="6915" width="28.5703125" customWidth="1"/>
    <col min="6916" max="6916" width="57.140625" customWidth="1"/>
    <col min="6917" max="6920" width="14.28515625" customWidth="1"/>
    <col min="7169" max="7169" width="14.28515625" customWidth="1"/>
    <col min="7170" max="7171" width="28.5703125" customWidth="1"/>
    <col min="7172" max="7172" width="57.140625" customWidth="1"/>
    <col min="7173" max="7176" width="14.28515625" customWidth="1"/>
    <col min="7425" max="7425" width="14.28515625" customWidth="1"/>
    <col min="7426" max="7427" width="28.5703125" customWidth="1"/>
    <col min="7428" max="7428" width="57.140625" customWidth="1"/>
    <col min="7429" max="7432" width="14.28515625" customWidth="1"/>
    <col min="7681" max="7681" width="14.28515625" customWidth="1"/>
    <col min="7682" max="7683" width="28.5703125" customWidth="1"/>
    <col min="7684" max="7684" width="57.140625" customWidth="1"/>
    <col min="7685" max="7688" width="14.28515625" customWidth="1"/>
    <col min="7937" max="7937" width="14.28515625" customWidth="1"/>
    <col min="7938" max="7939" width="28.5703125" customWidth="1"/>
    <col min="7940" max="7940" width="57.140625" customWidth="1"/>
    <col min="7941" max="7944" width="14.28515625" customWidth="1"/>
    <col min="8193" max="8193" width="14.28515625" customWidth="1"/>
    <col min="8194" max="8195" width="28.5703125" customWidth="1"/>
    <col min="8196" max="8196" width="57.140625" customWidth="1"/>
    <col min="8197" max="8200" width="14.28515625" customWidth="1"/>
    <col min="8449" max="8449" width="14.28515625" customWidth="1"/>
    <col min="8450" max="8451" width="28.5703125" customWidth="1"/>
    <col min="8452" max="8452" width="57.140625" customWidth="1"/>
    <col min="8453" max="8456" width="14.28515625" customWidth="1"/>
    <col min="8705" max="8705" width="14.28515625" customWidth="1"/>
    <col min="8706" max="8707" width="28.5703125" customWidth="1"/>
    <col min="8708" max="8708" width="57.140625" customWidth="1"/>
    <col min="8709" max="8712" width="14.28515625" customWidth="1"/>
    <col min="8961" max="8961" width="14.28515625" customWidth="1"/>
    <col min="8962" max="8963" width="28.5703125" customWidth="1"/>
    <col min="8964" max="8964" width="57.140625" customWidth="1"/>
    <col min="8965" max="8968" width="14.28515625" customWidth="1"/>
    <col min="9217" max="9217" width="14.28515625" customWidth="1"/>
    <col min="9218" max="9219" width="28.5703125" customWidth="1"/>
    <col min="9220" max="9220" width="57.140625" customWidth="1"/>
    <col min="9221" max="9224" width="14.28515625" customWidth="1"/>
    <col min="9473" max="9473" width="14.28515625" customWidth="1"/>
    <col min="9474" max="9475" width="28.5703125" customWidth="1"/>
    <col min="9476" max="9476" width="57.140625" customWidth="1"/>
    <col min="9477" max="9480" width="14.28515625" customWidth="1"/>
    <col min="9729" max="9729" width="14.28515625" customWidth="1"/>
    <col min="9730" max="9731" width="28.5703125" customWidth="1"/>
    <col min="9732" max="9732" width="57.140625" customWidth="1"/>
    <col min="9733" max="9736" width="14.28515625" customWidth="1"/>
    <col min="9985" max="9985" width="14.28515625" customWidth="1"/>
    <col min="9986" max="9987" width="28.5703125" customWidth="1"/>
    <col min="9988" max="9988" width="57.140625" customWidth="1"/>
    <col min="9989" max="9992" width="14.28515625" customWidth="1"/>
    <col min="10241" max="10241" width="14.28515625" customWidth="1"/>
    <col min="10242" max="10243" width="28.5703125" customWidth="1"/>
    <col min="10244" max="10244" width="57.140625" customWidth="1"/>
    <col min="10245" max="10248" width="14.28515625" customWidth="1"/>
    <col min="10497" max="10497" width="14.28515625" customWidth="1"/>
    <col min="10498" max="10499" width="28.5703125" customWidth="1"/>
    <col min="10500" max="10500" width="57.140625" customWidth="1"/>
    <col min="10501" max="10504" width="14.28515625" customWidth="1"/>
    <col min="10753" max="10753" width="14.28515625" customWidth="1"/>
    <col min="10754" max="10755" width="28.5703125" customWidth="1"/>
    <col min="10756" max="10756" width="57.140625" customWidth="1"/>
    <col min="10757" max="10760" width="14.28515625" customWidth="1"/>
    <col min="11009" max="11009" width="14.28515625" customWidth="1"/>
    <col min="11010" max="11011" width="28.5703125" customWidth="1"/>
    <col min="11012" max="11012" width="57.140625" customWidth="1"/>
    <col min="11013" max="11016" width="14.28515625" customWidth="1"/>
    <col min="11265" max="11265" width="14.28515625" customWidth="1"/>
    <col min="11266" max="11267" width="28.5703125" customWidth="1"/>
    <col min="11268" max="11268" width="57.140625" customWidth="1"/>
    <col min="11269" max="11272" width="14.28515625" customWidth="1"/>
    <col min="11521" max="11521" width="14.28515625" customWidth="1"/>
    <col min="11522" max="11523" width="28.5703125" customWidth="1"/>
    <col min="11524" max="11524" width="57.140625" customWidth="1"/>
    <col min="11525" max="11528" width="14.28515625" customWidth="1"/>
    <col min="11777" max="11777" width="14.28515625" customWidth="1"/>
    <col min="11778" max="11779" width="28.5703125" customWidth="1"/>
    <col min="11780" max="11780" width="57.140625" customWidth="1"/>
    <col min="11781" max="11784" width="14.28515625" customWidth="1"/>
    <col min="12033" max="12033" width="14.28515625" customWidth="1"/>
    <col min="12034" max="12035" width="28.5703125" customWidth="1"/>
    <col min="12036" max="12036" width="57.140625" customWidth="1"/>
    <col min="12037" max="12040" width="14.28515625" customWidth="1"/>
    <col min="12289" max="12289" width="14.28515625" customWidth="1"/>
    <col min="12290" max="12291" width="28.5703125" customWidth="1"/>
    <col min="12292" max="12292" width="57.140625" customWidth="1"/>
    <col min="12293" max="12296" width="14.28515625" customWidth="1"/>
    <col min="12545" max="12545" width="14.28515625" customWidth="1"/>
    <col min="12546" max="12547" width="28.5703125" customWidth="1"/>
    <col min="12548" max="12548" width="57.140625" customWidth="1"/>
    <col min="12549" max="12552" width="14.28515625" customWidth="1"/>
    <col min="12801" max="12801" width="14.28515625" customWidth="1"/>
    <col min="12802" max="12803" width="28.5703125" customWidth="1"/>
    <col min="12804" max="12804" width="57.140625" customWidth="1"/>
    <col min="12805" max="12808" width="14.28515625" customWidth="1"/>
    <col min="13057" max="13057" width="14.28515625" customWidth="1"/>
    <col min="13058" max="13059" width="28.5703125" customWidth="1"/>
    <col min="13060" max="13060" width="57.140625" customWidth="1"/>
    <col min="13061" max="13064" width="14.28515625" customWidth="1"/>
    <col min="13313" max="13313" width="14.28515625" customWidth="1"/>
    <col min="13314" max="13315" width="28.5703125" customWidth="1"/>
    <col min="13316" max="13316" width="57.140625" customWidth="1"/>
    <col min="13317" max="13320" width="14.28515625" customWidth="1"/>
    <col min="13569" max="13569" width="14.28515625" customWidth="1"/>
    <col min="13570" max="13571" width="28.5703125" customWidth="1"/>
    <col min="13572" max="13572" width="57.140625" customWidth="1"/>
    <col min="13573" max="13576" width="14.28515625" customWidth="1"/>
    <col min="13825" max="13825" width="14.28515625" customWidth="1"/>
    <col min="13826" max="13827" width="28.5703125" customWidth="1"/>
    <col min="13828" max="13828" width="57.140625" customWidth="1"/>
    <col min="13829" max="13832" width="14.28515625" customWidth="1"/>
    <col min="14081" max="14081" width="14.28515625" customWidth="1"/>
    <col min="14082" max="14083" width="28.5703125" customWidth="1"/>
    <col min="14084" max="14084" width="57.140625" customWidth="1"/>
    <col min="14085" max="14088" width="14.28515625" customWidth="1"/>
    <col min="14337" max="14337" width="14.28515625" customWidth="1"/>
    <col min="14338" max="14339" width="28.5703125" customWidth="1"/>
    <col min="14340" max="14340" width="57.140625" customWidth="1"/>
    <col min="14341" max="14344" width="14.28515625" customWidth="1"/>
    <col min="14593" max="14593" width="14.28515625" customWidth="1"/>
    <col min="14594" max="14595" width="28.5703125" customWidth="1"/>
    <col min="14596" max="14596" width="57.140625" customWidth="1"/>
    <col min="14597" max="14600" width="14.28515625" customWidth="1"/>
    <col min="14849" max="14849" width="14.28515625" customWidth="1"/>
    <col min="14850" max="14851" width="28.5703125" customWidth="1"/>
    <col min="14852" max="14852" width="57.140625" customWidth="1"/>
    <col min="14853" max="14856" width="14.28515625" customWidth="1"/>
    <col min="15105" max="15105" width="14.28515625" customWidth="1"/>
    <col min="15106" max="15107" width="28.5703125" customWidth="1"/>
    <col min="15108" max="15108" width="57.140625" customWidth="1"/>
    <col min="15109" max="15112" width="14.28515625" customWidth="1"/>
    <col min="15361" max="15361" width="14.28515625" customWidth="1"/>
    <col min="15362" max="15363" width="28.5703125" customWidth="1"/>
    <col min="15364" max="15364" width="57.140625" customWidth="1"/>
    <col min="15365" max="15368" width="14.28515625" customWidth="1"/>
    <col min="15617" max="15617" width="14.28515625" customWidth="1"/>
    <col min="15618" max="15619" width="28.5703125" customWidth="1"/>
    <col min="15620" max="15620" width="57.140625" customWidth="1"/>
    <col min="15621" max="15624" width="14.28515625" customWidth="1"/>
    <col min="15873" max="15873" width="14.28515625" customWidth="1"/>
    <col min="15874" max="15875" width="28.5703125" customWidth="1"/>
    <col min="15876" max="15876" width="57.140625" customWidth="1"/>
    <col min="15877" max="15880" width="14.28515625" customWidth="1"/>
    <col min="16129" max="16129" width="14.28515625" customWidth="1"/>
    <col min="16130" max="16131" width="28.5703125" customWidth="1"/>
    <col min="16132" max="16132" width="57.140625" customWidth="1"/>
    <col min="16133" max="16136" width="14.28515625" customWidth="1"/>
  </cols>
  <sheetData>
    <row r="1" spans="1:8">
      <c r="A1" s="206" t="str">
        <f>zzk!A1</f>
        <v>Przebudowa ulicy Grunwaldzkiej</v>
      </c>
      <c r="B1" s="206"/>
      <c r="C1" s="206"/>
      <c r="D1" s="206"/>
      <c r="E1" s="206"/>
      <c r="F1" s="206"/>
      <c r="G1" s="206"/>
      <c r="H1" s="206"/>
    </row>
    <row r="2" spans="1:8">
      <c r="A2" s="204" t="str">
        <f>zzk!B12</f>
        <v>Kanalizacja sanitarna</v>
      </c>
      <c r="B2" s="205"/>
      <c r="C2" s="205"/>
      <c r="D2" s="205"/>
      <c r="E2" s="205"/>
      <c r="F2" s="205"/>
      <c r="G2" s="205"/>
      <c r="H2" s="205"/>
    </row>
    <row r="3" spans="1:8">
      <c r="A3" s="58" t="s">
        <v>47</v>
      </c>
      <c r="B3" s="58" t="s">
        <v>48</v>
      </c>
      <c r="C3" s="58" t="s">
        <v>49</v>
      </c>
      <c r="D3" s="58" t="s">
        <v>50</v>
      </c>
      <c r="E3" s="58" t="s">
        <v>3</v>
      </c>
      <c r="F3" s="58" t="s">
        <v>51</v>
      </c>
      <c r="G3" s="58" t="s">
        <v>52</v>
      </c>
      <c r="H3" s="58" t="s">
        <v>53</v>
      </c>
    </row>
    <row r="4" spans="1:8">
      <c r="A4" s="58" t="s">
        <v>54</v>
      </c>
      <c r="B4" s="58" t="s">
        <v>55</v>
      </c>
      <c r="C4" s="58" t="s">
        <v>56</v>
      </c>
      <c r="D4" s="58" t="s">
        <v>57</v>
      </c>
      <c r="E4" s="58" t="s">
        <v>58</v>
      </c>
      <c r="F4" s="58" t="s">
        <v>59</v>
      </c>
      <c r="G4" s="58" t="s">
        <v>60</v>
      </c>
      <c r="H4" s="58" t="s">
        <v>61</v>
      </c>
    </row>
    <row r="5" spans="1:8" ht="28.5">
      <c r="A5" s="59" t="s">
        <v>54</v>
      </c>
      <c r="B5" s="59"/>
      <c r="C5" s="59"/>
      <c r="D5" s="59" t="s">
        <v>822</v>
      </c>
      <c r="E5" s="59"/>
      <c r="F5" s="59"/>
      <c r="G5" s="59"/>
      <c r="H5" s="59"/>
    </row>
    <row r="6" spans="1:8">
      <c r="A6" s="59" t="s">
        <v>63</v>
      </c>
      <c r="B6" s="59"/>
      <c r="C6" s="59"/>
      <c r="D6" s="59" t="s">
        <v>690</v>
      </c>
      <c r="E6" s="59"/>
      <c r="F6" s="59"/>
      <c r="G6" s="59"/>
      <c r="H6" s="59"/>
    </row>
    <row r="7" spans="1:8" ht="33">
      <c r="A7" s="60" t="s">
        <v>54</v>
      </c>
      <c r="B7" s="60" t="s">
        <v>639</v>
      </c>
      <c r="C7" s="60" t="s">
        <v>640</v>
      </c>
      <c r="D7" s="60" t="s">
        <v>641</v>
      </c>
      <c r="E7" s="60" t="s">
        <v>13</v>
      </c>
      <c r="F7" s="61">
        <v>0.15</v>
      </c>
      <c r="G7" s="61">
        <v>0</v>
      </c>
      <c r="H7" s="61">
        <f>ROUND(F7*G7,2)</f>
        <v>0</v>
      </c>
    </row>
    <row r="8" spans="1:8" ht="66">
      <c r="A8" s="60" t="s">
        <v>55</v>
      </c>
      <c r="B8" s="60" t="s">
        <v>697</v>
      </c>
      <c r="C8" s="60" t="s">
        <v>14</v>
      </c>
      <c r="D8" s="60" t="s">
        <v>698</v>
      </c>
      <c r="E8" s="60" t="s">
        <v>11</v>
      </c>
      <c r="F8" s="61">
        <v>50</v>
      </c>
      <c r="G8" s="61">
        <v>0</v>
      </c>
      <c r="H8" s="61">
        <f>ROUND(F8*G8,2)</f>
        <v>0</v>
      </c>
    </row>
    <row r="9" spans="1:8" ht="66">
      <c r="A9" s="60" t="s">
        <v>56</v>
      </c>
      <c r="B9" s="60" t="s">
        <v>823</v>
      </c>
      <c r="C9" s="60" t="s">
        <v>14</v>
      </c>
      <c r="D9" s="60" t="s">
        <v>824</v>
      </c>
      <c r="E9" s="60" t="s">
        <v>11</v>
      </c>
      <c r="F9" s="61">
        <v>43</v>
      </c>
      <c r="G9" s="61">
        <v>0</v>
      </c>
      <c r="H9" s="61">
        <f>ROUND(F9*G9,2)</f>
        <v>0</v>
      </c>
    </row>
    <row r="10" spans="1:8">
      <c r="A10" s="62"/>
      <c r="B10" s="62"/>
      <c r="C10" s="62"/>
      <c r="D10" s="62" t="s">
        <v>705</v>
      </c>
      <c r="E10" s="62"/>
      <c r="F10" s="62"/>
      <c r="G10" s="62"/>
      <c r="H10" s="62">
        <f>SUM(H7:H9)</f>
        <v>0</v>
      </c>
    </row>
    <row r="11" spans="1:8" ht="28.5">
      <c r="A11" s="59" t="s">
        <v>72</v>
      </c>
      <c r="B11" s="59"/>
      <c r="C11" s="59"/>
      <c r="D11" s="59" t="s">
        <v>825</v>
      </c>
      <c r="E11" s="59"/>
      <c r="F11" s="59"/>
      <c r="G11" s="59"/>
      <c r="H11" s="59"/>
    </row>
    <row r="12" spans="1:8" ht="66">
      <c r="A12" s="60" t="s">
        <v>57</v>
      </c>
      <c r="B12" s="60" t="s">
        <v>707</v>
      </c>
      <c r="C12" s="60" t="s">
        <v>798</v>
      </c>
      <c r="D12" s="60" t="s">
        <v>826</v>
      </c>
      <c r="E12" s="60" t="s">
        <v>11</v>
      </c>
      <c r="F12" s="61">
        <v>63.5</v>
      </c>
      <c r="G12" s="61">
        <v>0</v>
      </c>
      <c r="H12" s="61">
        <f>ROUND(F12*G12,2)</f>
        <v>0</v>
      </c>
    </row>
    <row r="13" spans="1:8" ht="28.5">
      <c r="A13" s="62"/>
      <c r="B13" s="62"/>
      <c r="C13" s="62"/>
      <c r="D13" s="62" t="s">
        <v>827</v>
      </c>
      <c r="E13" s="62"/>
      <c r="F13" s="62"/>
      <c r="G13" s="62"/>
      <c r="H13" s="62">
        <f>H12</f>
        <v>0</v>
      </c>
    </row>
    <row r="14" spans="1:8" ht="28.5">
      <c r="A14" s="59" t="s">
        <v>76</v>
      </c>
      <c r="B14" s="59"/>
      <c r="C14" s="59"/>
      <c r="D14" s="59" t="s">
        <v>828</v>
      </c>
      <c r="E14" s="59"/>
      <c r="F14" s="59"/>
      <c r="G14" s="59"/>
      <c r="H14" s="59"/>
    </row>
    <row r="15" spans="1:8" ht="66">
      <c r="A15" s="60" t="s">
        <v>58</v>
      </c>
      <c r="B15" s="60" t="s">
        <v>707</v>
      </c>
      <c r="C15" s="60" t="s">
        <v>798</v>
      </c>
      <c r="D15" s="60" t="s">
        <v>829</v>
      </c>
      <c r="E15" s="60" t="s">
        <v>11</v>
      </c>
      <c r="F15" s="61">
        <v>28.5</v>
      </c>
      <c r="G15" s="61">
        <v>0</v>
      </c>
      <c r="H15" s="61">
        <f>ROUND(F15*G15,2)</f>
        <v>0</v>
      </c>
    </row>
    <row r="16" spans="1:8" ht="28.5">
      <c r="A16" s="62"/>
      <c r="B16" s="62"/>
      <c r="C16" s="62"/>
      <c r="D16" s="62" t="s">
        <v>830</v>
      </c>
      <c r="E16" s="62"/>
      <c r="F16" s="62"/>
      <c r="G16" s="62"/>
      <c r="H16" s="62">
        <f>H15</f>
        <v>0</v>
      </c>
    </row>
    <row r="17" spans="1:8" ht="28.5">
      <c r="A17" s="59" t="s">
        <v>84</v>
      </c>
      <c r="B17" s="59"/>
      <c r="C17" s="59"/>
      <c r="D17" s="59" t="s">
        <v>831</v>
      </c>
      <c r="E17" s="59"/>
      <c r="F17" s="59"/>
      <c r="G17" s="59"/>
      <c r="H17" s="59"/>
    </row>
    <row r="18" spans="1:8" ht="66">
      <c r="A18" s="60" t="s">
        <v>59</v>
      </c>
      <c r="B18" s="60" t="s">
        <v>707</v>
      </c>
      <c r="C18" s="60" t="s">
        <v>798</v>
      </c>
      <c r="D18" s="60" t="s">
        <v>832</v>
      </c>
      <c r="E18" s="60" t="s">
        <v>11</v>
      </c>
      <c r="F18" s="61">
        <v>5.5</v>
      </c>
      <c r="G18" s="61">
        <v>0</v>
      </c>
      <c r="H18" s="61">
        <f>ROUND(F18*G18,2)</f>
        <v>0</v>
      </c>
    </row>
    <row r="19" spans="1:8" ht="28.5">
      <c r="A19" s="62"/>
      <c r="B19" s="62"/>
      <c r="C19" s="62"/>
      <c r="D19" s="62" t="s">
        <v>833</v>
      </c>
      <c r="E19" s="62"/>
      <c r="F19" s="62"/>
      <c r="G19" s="62"/>
      <c r="H19" s="62">
        <f>H18</f>
        <v>0</v>
      </c>
    </row>
    <row r="20" spans="1:8" ht="28.5">
      <c r="A20" s="59" t="s">
        <v>89</v>
      </c>
      <c r="B20" s="59"/>
      <c r="C20" s="59"/>
      <c r="D20" s="59" t="s">
        <v>834</v>
      </c>
      <c r="E20" s="59"/>
      <c r="F20" s="59"/>
      <c r="G20" s="59"/>
      <c r="H20" s="59"/>
    </row>
    <row r="21" spans="1:8" ht="66">
      <c r="A21" s="60" t="s">
        <v>60</v>
      </c>
      <c r="B21" s="60" t="s">
        <v>707</v>
      </c>
      <c r="C21" s="60" t="s">
        <v>798</v>
      </c>
      <c r="D21" s="60" t="s">
        <v>835</v>
      </c>
      <c r="E21" s="60" t="s">
        <v>11</v>
      </c>
      <c r="F21" s="61">
        <v>199.5</v>
      </c>
      <c r="G21" s="61">
        <v>0</v>
      </c>
      <c r="H21" s="61">
        <f>ROUND(F21*G21,2)</f>
        <v>0</v>
      </c>
    </row>
    <row r="22" spans="1:8" ht="28.5">
      <c r="A22" s="62"/>
      <c r="B22" s="62"/>
      <c r="C22" s="62"/>
      <c r="D22" s="62" t="s">
        <v>836</v>
      </c>
      <c r="E22" s="62"/>
      <c r="F22" s="62"/>
      <c r="G22" s="62"/>
      <c r="H22" s="62">
        <f>H21</f>
        <v>0</v>
      </c>
    </row>
    <row r="23" spans="1:8">
      <c r="A23" s="59" t="s">
        <v>93</v>
      </c>
      <c r="B23" s="59"/>
      <c r="C23" s="59"/>
      <c r="D23" s="59" t="s">
        <v>837</v>
      </c>
      <c r="E23" s="59"/>
      <c r="F23" s="59"/>
      <c r="G23" s="59"/>
      <c r="H23" s="59"/>
    </row>
    <row r="24" spans="1:8" ht="16.5">
      <c r="A24" s="60" t="s">
        <v>61</v>
      </c>
      <c r="B24" s="60" t="s">
        <v>722</v>
      </c>
      <c r="C24" s="60" t="s">
        <v>798</v>
      </c>
      <c r="D24" s="60" t="s">
        <v>723</v>
      </c>
      <c r="E24" s="60" t="s">
        <v>80</v>
      </c>
      <c r="F24" s="61">
        <v>6.1</v>
      </c>
      <c r="G24" s="61">
        <v>0</v>
      </c>
      <c r="H24" s="61">
        <f t="shared" ref="H24:H30" si="0">ROUND(F24*G24,2)</f>
        <v>0</v>
      </c>
    </row>
    <row r="25" spans="1:8" ht="33">
      <c r="A25" s="60" t="s">
        <v>95</v>
      </c>
      <c r="B25" s="60" t="s">
        <v>714</v>
      </c>
      <c r="C25" s="60" t="s">
        <v>798</v>
      </c>
      <c r="D25" s="60" t="s">
        <v>715</v>
      </c>
      <c r="E25" s="60" t="s">
        <v>123</v>
      </c>
      <c r="F25" s="61">
        <v>71.22</v>
      </c>
      <c r="G25" s="61">
        <v>0</v>
      </c>
      <c r="H25" s="61">
        <f t="shared" si="0"/>
        <v>0</v>
      </c>
    </row>
    <row r="26" spans="1:8" ht="66">
      <c r="A26" s="60" t="s">
        <v>97</v>
      </c>
      <c r="B26" s="60" t="s">
        <v>724</v>
      </c>
      <c r="C26" s="60" t="s">
        <v>798</v>
      </c>
      <c r="D26" s="60" t="s">
        <v>838</v>
      </c>
      <c r="E26" s="60" t="s">
        <v>7</v>
      </c>
      <c r="F26" s="61">
        <v>18</v>
      </c>
      <c r="G26" s="61">
        <v>0</v>
      </c>
      <c r="H26" s="61">
        <f t="shared" si="0"/>
        <v>0</v>
      </c>
    </row>
    <row r="27" spans="1:8" ht="33">
      <c r="A27" s="60" t="s">
        <v>102</v>
      </c>
      <c r="B27" s="60" t="s">
        <v>725</v>
      </c>
      <c r="C27" s="60" t="s">
        <v>798</v>
      </c>
      <c r="D27" s="60" t="s">
        <v>726</v>
      </c>
      <c r="E27" s="60" t="s">
        <v>7</v>
      </c>
      <c r="F27" s="149">
        <v>210</v>
      </c>
      <c r="G27" s="61">
        <v>0</v>
      </c>
      <c r="H27" s="61">
        <f t="shared" si="0"/>
        <v>0</v>
      </c>
    </row>
    <row r="28" spans="1:8" ht="33">
      <c r="A28" s="60" t="s">
        <v>104</v>
      </c>
      <c r="B28" s="60" t="s">
        <v>727</v>
      </c>
      <c r="C28" s="60" t="s">
        <v>798</v>
      </c>
      <c r="D28" s="60" t="s">
        <v>728</v>
      </c>
      <c r="E28" s="60" t="s">
        <v>123</v>
      </c>
      <c r="F28" s="61">
        <v>17.8</v>
      </c>
      <c r="G28" s="61">
        <v>0</v>
      </c>
      <c r="H28" s="61">
        <f t="shared" si="0"/>
        <v>0</v>
      </c>
    </row>
    <row r="29" spans="1:8" ht="33">
      <c r="A29" s="60" t="s">
        <v>109</v>
      </c>
      <c r="B29" s="60" t="s">
        <v>716</v>
      </c>
      <c r="C29" s="60" t="s">
        <v>798</v>
      </c>
      <c r="D29" s="60" t="s">
        <v>839</v>
      </c>
      <c r="E29" s="60" t="s">
        <v>123</v>
      </c>
      <c r="F29" s="61">
        <v>71.22</v>
      </c>
      <c r="G29" s="61">
        <v>0</v>
      </c>
      <c r="H29" s="61">
        <f t="shared" si="0"/>
        <v>0</v>
      </c>
    </row>
    <row r="30" spans="1:8" ht="33">
      <c r="A30" s="60" t="s">
        <v>115</v>
      </c>
      <c r="B30" s="60" t="s">
        <v>718</v>
      </c>
      <c r="C30" s="60" t="s">
        <v>798</v>
      </c>
      <c r="D30" s="60" t="s">
        <v>719</v>
      </c>
      <c r="E30" s="60" t="s">
        <v>123</v>
      </c>
      <c r="F30" s="61">
        <v>71.22</v>
      </c>
      <c r="G30" s="61">
        <v>0</v>
      </c>
      <c r="H30" s="61">
        <f t="shared" si="0"/>
        <v>0</v>
      </c>
    </row>
    <row r="31" spans="1:8">
      <c r="A31" s="62"/>
      <c r="B31" s="62"/>
      <c r="C31" s="62"/>
      <c r="D31" s="62" t="s">
        <v>840</v>
      </c>
      <c r="E31" s="62"/>
      <c r="F31" s="62"/>
      <c r="G31" s="62"/>
      <c r="H31" s="62">
        <f>SUM(H24:H30)</f>
        <v>0</v>
      </c>
    </row>
    <row r="32" spans="1:8">
      <c r="A32" s="59" t="s">
        <v>100</v>
      </c>
      <c r="B32" s="59"/>
      <c r="C32" s="59"/>
      <c r="D32" s="59" t="s">
        <v>730</v>
      </c>
      <c r="E32" s="59"/>
      <c r="F32" s="59"/>
      <c r="G32" s="59"/>
      <c r="H32" s="59"/>
    </row>
    <row r="33" spans="1:8" ht="66">
      <c r="A33" s="60" t="s">
        <v>119</v>
      </c>
      <c r="B33" s="60" t="s">
        <v>731</v>
      </c>
      <c r="C33" s="60" t="s">
        <v>798</v>
      </c>
      <c r="D33" s="60" t="s">
        <v>841</v>
      </c>
      <c r="E33" s="60" t="s">
        <v>80</v>
      </c>
      <c r="F33" s="61">
        <v>57.1</v>
      </c>
      <c r="G33" s="61">
        <v>0</v>
      </c>
      <c r="H33" s="61">
        <f>ROUND(F33*G33,2)</f>
        <v>0</v>
      </c>
    </row>
    <row r="34" spans="1:8" ht="49.5">
      <c r="A34" s="60" t="s">
        <v>124</v>
      </c>
      <c r="B34" s="60" t="s">
        <v>733</v>
      </c>
      <c r="C34" s="60" t="s">
        <v>798</v>
      </c>
      <c r="D34" s="60" t="s">
        <v>842</v>
      </c>
      <c r="E34" s="60" t="s">
        <v>80</v>
      </c>
      <c r="F34" s="61">
        <v>24.47</v>
      </c>
      <c r="G34" s="61">
        <v>0</v>
      </c>
      <c r="H34" s="61">
        <f>ROUND(F34*G34,2)</f>
        <v>0</v>
      </c>
    </row>
    <row r="35" spans="1:8" ht="33">
      <c r="A35" s="60" t="s">
        <v>130</v>
      </c>
      <c r="B35" s="60" t="s">
        <v>707</v>
      </c>
      <c r="C35" s="60" t="s">
        <v>798</v>
      </c>
      <c r="D35" s="60" t="s">
        <v>735</v>
      </c>
      <c r="E35" s="60" t="s">
        <v>12</v>
      </c>
      <c r="F35" s="61">
        <v>1</v>
      </c>
      <c r="G35" s="61">
        <v>0</v>
      </c>
      <c r="H35" s="61">
        <f>ROUND(F35*G35,2)</f>
        <v>0</v>
      </c>
    </row>
    <row r="36" spans="1:8">
      <c r="A36" s="62"/>
      <c r="B36" s="62"/>
      <c r="C36" s="62"/>
      <c r="D36" s="62" t="s">
        <v>843</v>
      </c>
      <c r="E36" s="62"/>
      <c r="F36" s="62"/>
      <c r="G36" s="62"/>
      <c r="H36" s="62">
        <f>SUM(H33:H35)</f>
        <v>0</v>
      </c>
    </row>
    <row r="37" spans="1:8">
      <c r="A37" s="59" t="s">
        <v>107</v>
      </c>
      <c r="B37" s="59"/>
      <c r="C37" s="59"/>
      <c r="D37" s="59" t="s">
        <v>737</v>
      </c>
      <c r="E37" s="59"/>
      <c r="F37" s="59"/>
      <c r="G37" s="59"/>
      <c r="H37" s="59"/>
    </row>
    <row r="38" spans="1:8" ht="49.5">
      <c r="A38" s="60" t="s">
        <v>134</v>
      </c>
      <c r="B38" s="60" t="s">
        <v>844</v>
      </c>
      <c r="C38" s="60" t="s">
        <v>798</v>
      </c>
      <c r="D38" s="60" t="s">
        <v>845</v>
      </c>
      <c r="E38" s="60" t="s">
        <v>123</v>
      </c>
      <c r="F38" s="61">
        <v>921.16</v>
      </c>
      <c r="G38" s="61">
        <v>0</v>
      </c>
      <c r="H38" s="61">
        <f>ROUND(F38*G38,2)</f>
        <v>0</v>
      </c>
    </row>
    <row r="39" spans="1:8" ht="66">
      <c r="A39" s="60" t="s">
        <v>137</v>
      </c>
      <c r="B39" s="60" t="s">
        <v>846</v>
      </c>
      <c r="C39" s="60" t="s">
        <v>798</v>
      </c>
      <c r="D39" s="60" t="s">
        <v>847</v>
      </c>
      <c r="E39" s="60" t="s">
        <v>123</v>
      </c>
      <c r="F39" s="61">
        <v>38.4</v>
      </c>
      <c r="G39" s="61">
        <v>0</v>
      </c>
      <c r="H39" s="61">
        <f>ROUND(F39*G39,2)</f>
        <v>0</v>
      </c>
    </row>
    <row r="40" spans="1:8" ht="28.5">
      <c r="A40" s="62"/>
      <c r="B40" s="62"/>
      <c r="C40" s="62"/>
      <c r="D40" s="62" t="s">
        <v>848</v>
      </c>
      <c r="E40" s="62"/>
      <c r="F40" s="62"/>
      <c r="G40" s="62"/>
      <c r="H40" s="62">
        <f>SUM(H38:H39)</f>
        <v>0</v>
      </c>
    </row>
    <row r="41" spans="1:8">
      <c r="A41" s="59" t="s">
        <v>113</v>
      </c>
      <c r="B41" s="59"/>
      <c r="C41" s="59"/>
      <c r="D41" s="59" t="s">
        <v>743</v>
      </c>
      <c r="E41" s="59"/>
      <c r="F41" s="59"/>
      <c r="G41" s="59"/>
      <c r="H41" s="59"/>
    </row>
    <row r="42" spans="1:8" ht="33">
      <c r="A42" s="60" t="s">
        <v>140</v>
      </c>
      <c r="B42" s="60" t="s">
        <v>744</v>
      </c>
      <c r="C42" s="60" t="s">
        <v>798</v>
      </c>
      <c r="D42" s="60" t="s">
        <v>745</v>
      </c>
      <c r="E42" s="60" t="s">
        <v>123</v>
      </c>
      <c r="F42" s="61">
        <v>4.24</v>
      </c>
      <c r="G42" s="61">
        <v>0</v>
      </c>
      <c r="H42" s="61">
        <f>ROUND(F42*G42,2)</f>
        <v>0</v>
      </c>
    </row>
    <row r="43" spans="1:8">
      <c r="A43" s="62"/>
      <c r="B43" s="62"/>
      <c r="C43" s="62"/>
      <c r="D43" s="62" t="s">
        <v>849</v>
      </c>
      <c r="E43" s="62"/>
      <c r="F43" s="62"/>
      <c r="G43" s="62"/>
      <c r="H43" s="62">
        <f>H42</f>
        <v>0</v>
      </c>
    </row>
    <row r="44" spans="1:8">
      <c r="A44" s="59" t="s">
        <v>128</v>
      </c>
      <c r="B44" s="59"/>
      <c r="C44" s="59"/>
      <c r="D44" s="59" t="s">
        <v>850</v>
      </c>
      <c r="E44" s="59"/>
      <c r="F44" s="59"/>
      <c r="G44" s="59"/>
      <c r="H44" s="59"/>
    </row>
    <row r="45" spans="1:8" ht="33">
      <c r="A45" s="60" t="s">
        <v>143</v>
      </c>
      <c r="B45" s="60" t="s">
        <v>760</v>
      </c>
      <c r="C45" s="60" t="s">
        <v>798</v>
      </c>
      <c r="D45" s="60" t="s">
        <v>851</v>
      </c>
      <c r="E45" s="60" t="s">
        <v>11</v>
      </c>
      <c r="F45" s="61">
        <v>103</v>
      </c>
      <c r="G45" s="61">
        <v>0</v>
      </c>
      <c r="H45" s="61">
        <f>ROUND(F45*G45,2)</f>
        <v>0</v>
      </c>
    </row>
    <row r="46" spans="1:8">
      <c r="A46" s="62"/>
      <c r="B46" s="62"/>
      <c r="C46" s="62"/>
      <c r="D46" s="62" t="s">
        <v>852</v>
      </c>
      <c r="E46" s="62"/>
      <c r="F46" s="62"/>
      <c r="G46" s="62"/>
      <c r="H46" s="62">
        <f>H45</f>
        <v>0</v>
      </c>
    </row>
    <row r="47" spans="1:8" ht="28.5">
      <c r="A47" s="59" t="s">
        <v>132</v>
      </c>
      <c r="B47" s="59"/>
      <c r="C47" s="59"/>
      <c r="D47" s="59" t="s">
        <v>1186</v>
      </c>
      <c r="E47" s="59"/>
      <c r="F47" s="59"/>
      <c r="G47" s="59"/>
      <c r="H47" s="59"/>
    </row>
    <row r="48" spans="1:8" ht="33">
      <c r="A48" s="60" t="s">
        <v>146</v>
      </c>
      <c r="B48" s="60" t="s">
        <v>760</v>
      </c>
      <c r="C48" s="60" t="s">
        <v>798</v>
      </c>
      <c r="D48" s="60" t="s">
        <v>851</v>
      </c>
      <c r="E48" s="60" t="s">
        <v>11</v>
      </c>
      <c r="F48" s="61">
        <v>30</v>
      </c>
      <c r="G48" s="61">
        <v>0</v>
      </c>
      <c r="H48" s="61">
        <f>ROUND(F48*G48,2)</f>
        <v>0</v>
      </c>
    </row>
    <row r="49" spans="1:8" ht="42.75">
      <c r="A49" s="62"/>
      <c r="B49" s="62"/>
      <c r="C49" s="62"/>
      <c r="D49" s="62" t="s">
        <v>1187</v>
      </c>
      <c r="E49" s="62"/>
      <c r="F49" s="62"/>
      <c r="G49" s="62"/>
      <c r="H49" s="62">
        <f>H48</f>
        <v>0</v>
      </c>
    </row>
    <row r="50" spans="1:8">
      <c r="A50" s="59" t="s">
        <v>165</v>
      </c>
      <c r="B50" s="59"/>
      <c r="C50" s="59"/>
      <c r="D50" s="59" t="s">
        <v>806</v>
      </c>
      <c r="E50" s="59"/>
      <c r="F50" s="59"/>
      <c r="G50" s="59"/>
      <c r="H50" s="59"/>
    </row>
    <row r="51" spans="1:8" ht="33">
      <c r="A51" s="60" t="s">
        <v>149</v>
      </c>
      <c r="B51" s="60" t="s">
        <v>807</v>
      </c>
      <c r="C51" s="60" t="s">
        <v>798</v>
      </c>
      <c r="D51" s="60" t="s">
        <v>808</v>
      </c>
      <c r="E51" s="60" t="s">
        <v>11</v>
      </c>
      <c r="F51" s="61">
        <v>133</v>
      </c>
      <c r="G51" s="61">
        <v>0</v>
      </c>
      <c r="H51" s="61">
        <f>ROUND(F51*G51,2)</f>
        <v>0</v>
      </c>
    </row>
    <row r="52" spans="1:8">
      <c r="A52" s="62"/>
      <c r="B52" s="62"/>
      <c r="C52" s="62"/>
      <c r="D52" s="62" t="s">
        <v>1188</v>
      </c>
      <c r="E52" s="62"/>
      <c r="F52" s="62"/>
      <c r="G52" s="62"/>
      <c r="H52" s="62">
        <f>H51</f>
        <v>0</v>
      </c>
    </row>
    <row r="53" spans="1:8">
      <c r="A53" s="59" t="s">
        <v>773</v>
      </c>
      <c r="B53" s="59"/>
      <c r="C53" s="59"/>
      <c r="D53" s="59" t="s">
        <v>853</v>
      </c>
      <c r="E53" s="59"/>
      <c r="F53" s="59"/>
      <c r="G53" s="59"/>
      <c r="H53" s="59"/>
    </row>
    <row r="54" spans="1:8" ht="33">
      <c r="A54" s="60" t="s">
        <v>152</v>
      </c>
      <c r="B54" s="60" t="s">
        <v>854</v>
      </c>
      <c r="C54" s="60" t="s">
        <v>798</v>
      </c>
      <c r="D54" s="60" t="s">
        <v>855</v>
      </c>
      <c r="E54" s="60" t="s">
        <v>11</v>
      </c>
      <c r="F54" s="61">
        <v>43</v>
      </c>
      <c r="G54" s="61">
        <v>0</v>
      </c>
      <c r="H54" s="61">
        <f>ROUND(F54*G54,2)</f>
        <v>0</v>
      </c>
    </row>
    <row r="55" spans="1:8" ht="33">
      <c r="A55" s="60" t="s">
        <v>155</v>
      </c>
      <c r="B55" s="60" t="s">
        <v>707</v>
      </c>
      <c r="C55" s="60" t="s">
        <v>798</v>
      </c>
      <c r="D55" s="60" t="s">
        <v>856</v>
      </c>
      <c r="E55" s="60" t="s">
        <v>7</v>
      </c>
      <c r="F55" s="61">
        <v>4</v>
      </c>
      <c r="G55" s="61">
        <v>0</v>
      </c>
      <c r="H55" s="61">
        <f>ROUND(F55*G55,2)</f>
        <v>0</v>
      </c>
    </row>
    <row r="56" spans="1:8">
      <c r="A56" s="62"/>
      <c r="B56" s="62"/>
      <c r="C56" s="62"/>
      <c r="D56" s="62" t="s">
        <v>1189</v>
      </c>
      <c r="E56" s="62"/>
      <c r="F56" s="62"/>
      <c r="G56" s="62"/>
      <c r="H56" s="62">
        <f>SUM(H54:H55)</f>
        <v>0</v>
      </c>
    </row>
    <row r="57" spans="1:8">
      <c r="A57" s="59" t="s">
        <v>778</v>
      </c>
      <c r="B57" s="59"/>
      <c r="C57" s="59"/>
      <c r="D57" s="59" t="s">
        <v>1190</v>
      </c>
      <c r="E57" s="59"/>
      <c r="F57" s="59"/>
      <c r="G57" s="59"/>
      <c r="H57" s="59"/>
    </row>
    <row r="58" spans="1:8" ht="33">
      <c r="A58" s="60" t="s">
        <v>158</v>
      </c>
      <c r="B58" s="60" t="s">
        <v>857</v>
      </c>
      <c r="C58" s="60" t="s">
        <v>798</v>
      </c>
      <c r="D58" s="60" t="s">
        <v>858</v>
      </c>
      <c r="E58" s="60" t="s">
        <v>11</v>
      </c>
      <c r="F58" s="61">
        <v>43</v>
      </c>
      <c r="G58" s="61">
        <v>0</v>
      </c>
      <c r="H58" s="61">
        <f>ROUND(F58*G58,2)</f>
        <v>0</v>
      </c>
    </row>
    <row r="59" spans="1:8">
      <c r="A59" s="62"/>
      <c r="B59" s="62"/>
      <c r="C59" s="62"/>
      <c r="D59" s="62" t="s">
        <v>1191</v>
      </c>
      <c r="E59" s="62"/>
      <c r="F59" s="62"/>
      <c r="G59" s="62"/>
      <c r="H59" s="62">
        <f>H58</f>
        <v>0</v>
      </c>
    </row>
    <row r="60" spans="1:8" ht="28.5">
      <c r="A60" s="59" t="s">
        <v>782</v>
      </c>
      <c r="B60" s="59"/>
      <c r="C60" s="59"/>
      <c r="D60" s="59" t="s">
        <v>859</v>
      </c>
      <c r="E60" s="59"/>
      <c r="F60" s="59"/>
      <c r="G60" s="59"/>
      <c r="H60" s="59"/>
    </row>
    <row r="61" spans="1:8" ht="99">
      <c r="A61" s="60" t="s">
        <v>161</v>
      </c>
      <c r="B61" s="60" t="s">
        <v>860</v>
      </c>
      <c r="C61" s="60" t="s">
        <v>798</v>
      </c>
      <c r="D61" s="60" t="s">
        <v>861</v>
      </c>
      <c r="E61" s="60" t="s">
        <v>7</v>
      </c>
      <c r="F61" s="61">
        <v>1</v>
      </c>
      <c r="G61" s="61">
        <v>0</v>
      </c>
      <c r="H61" s="61">
        <f>ROUND(F61*G61,2)</f>
        <v>0</v>
      </c>
    </row>
    <row r="62" spans="1:8" ht="28.5">
      <c r="A62" s="62"/>
      <c r="B62" s="62"/>
      <c r="C62" s="62"/>
      <c r="D62" s="62" t="s">
        <v>1192</v>
      </c>
      <c r="E62" s="62"/>
      <c r="F62" s="62"/>
      <c r="G62" s="62"/>
      <c r="H62" s="62">
        <f>H61</f>
        <v>0</v>
      </c>
    </row>
    <row r="63" spans="1:8" ht="28.5">
      <c r="A63" s="59" t="s">
        <v>787</v>
      </c>
      <c r="B63" s="59"/>
      <c r="C63" s="59"/>
      <c r="D63" s="59" t="s">
        <v>862</v>
      </c>
      <c r="E63" s="59"/>
      <c r="F63" s="59"/>
      <c r="G63" s="59"/>
      <c r="H63" s="59"/>
    </row>
    <row r="64" spans="1:8" ht="165">
      <c r="A64" s="60" t="s">
        <v>167</v>
      </c>
      <c r="B64" s="60" t="s">
        <v>780</v>
      </c>
      <c r="C64" s="60" t="s">
        <v>798</v>
      </c>
      <c r="D64" s="60" t="s">
        <v>863</v>
      </c>
      <c r="E64" s="60" t="s">
        <v>776</v>
      </c>
      <c r="F64" s="61">
        <v>1</v>
      </c>
      <c r="G64" s="61">
        <v>0</v>
      </c>
      <c r="H64" s="61">
        <f>ROUND(F64*G64,2)</f>
        <v>0</v>
      </c>
    </row>
    <row r="65" spans="1:8" ht="28.5">
      <c r="A65" s="62"/>
      <c r="B65" s="62"/>
      <c r="C65" s="62"/>
      <c r="D65" s="62" t="s">
        <v>1193</v>
      </c>
      <c r="E65" s="62"/>
      <c r="F65" s="62"/>
      <c r="G65" s="62"/>
      <c r="H65" s="62">
        <f>H64</f>
        <v>0</v>
      </c>
    </row>
    <row r="66" spans="1:8" ht="28.5">
      <c r="A66" s="59" t="s">
        <v>790</v>
      </c>
      <c r="B66" s="59"/>
      <c r="C66" s="59"/>
      <c r="D66" s="59" t="s">
        <v>811</v>
      </c>
      <c r="E66" s="59"/>
      <c r="F66" s="59"/>
      <c r="G66" s="59"/>
      <c r="H66" s="59"/>
    </row>
    <row r="67" spans="1:8" ht="16.5">
      <c r="A67" s="60" t="s">
        <v>170</v>
      </c>
      <c r="B67" s="60" t="s">
        <v>649</v>
      </c>
      <c r="C67" s="60" t="s">
        <v>798</v>
      </c>
      <c r="D67" s="60" t="s">
        <v>864</v>
      </c>
      <c r="E67" s="60" t="s">
        <v>80</v>
      </c>
      <c r="F67" s="61">
        <v>38.270000000000003</v>
      </c>
      <c r="G67" s="61">
        <v>0</v>
      </c>
      <c r="H67" s="61">
        <f>ROUND(F67*G67,2)</f>
        <v>0</v>
      </c>
    </row>
    <row r="68" spans="1:8" ht="28.5">
      <c r="A68" s="62"/>
      <c r="B68" s="62"/>
      <c r="C68" s="62"/>
      <c r="D68" s="62" t="s">
        <v>1194</v>
      </c>
      <c r="E68" s="62"/>
      <c r="F68" s="62"/>
      <c r="G68" s="62"/>
      <c r="H68" s="62">
        <f>H67</f>
        <v>0</v>
      </c>
    </row>
    <row r="69" spans="1:8" ht="28.5">
      <c r="A69" s="59" t="s">
        <v>795</v>
      </c>
      <c r="B69" s="59"/>
      <c r="C69" s="59"/>
      <c r="D69" s="59" t="s">
        <v>815</v>
      </c>
      <c r="E69" s="59"/>
      <c r="F69" s="59"/>
      <c r="G69" s="59"/>
      <c r="H69" s="59"/>
    </row>
    <row r="70" spans="1:8" ht="33">
      <c r="A70" s="60" t="s">
        <v>172</v>
      </c>
      <c r="B70" s="60" t="s">
        <v>816</v>
      </c>
      <c r="C70" s="60" t="s">
        <v>798</v>
      </c>
      <c r="D70" s="60" t="s">
        <v>817</v>
      </c>
      <c r="E70" s="60" t="s">
        <v>80</v>
      </c>
      <c r="F70" s="61">
        <v>38.270000000000003</v>
      </c>
      <c r="G70" s="61">
        <v>0</v>
      </c>
      <c r="H70" s="61">
        <f>ROUND(F70*G70,2)</f>
        <v>0</v>
      </c>
    </row>
    <row r="71" spans="1:8" ht="33">
      <c r="A71" s="60" t="s">
        <v>213</v>
      </c>
      <c r="B71" s="60" t="s">
        <v>65</v>
      </c>
      <c r="C71" s="60" t="s">
        <v>818</v>
      </c>
      <c r="D71" s="60" t="s">
        <v>819</v>
      </c>
      <c r="E71" s="60" t="s">
        <v>80</v>
      </c>
      <c r="F71" s="61">
        <v>53.21</v>
      </c>
      <c r="G71" s="61">
        <v>0</v>
      </c>
      <c r="H71" s="61">
        <f>ROUND(F71*G71,2)</f>
        <v>0</v>
      </c>
    </row>
    <row r="72" spans="1:8" ht="28.5">
      <c r="A72" s="62"/>
      <c r="B72" s="62"/>
      <c r="C72" s="62"/>
      <c r="D72" s="62" t="s">
        <v>1195</v>
      </c>
      <c r="E72" s="62"/>
      <c r="F72" s="62"/>
      <c r="G72" s="62"/>
      <c r="H72" s="62">
        <f>SUM(H70:H71)</f>
        <v>0</v>
      </c>
    </row>
    <row r="73" spans="1:8" ht="42.75">
      <c r="A73" s="62"/>
      <c r="B73" s="62"/>
      <c r="C73" s="62"/>
      <c r="D73" s="62" t="s">
        <v>865</v>
      </c>
      <c r="E73" s="62"/>
      <c r="F73" s="62"/>
      <c r="G73" s="62"/>
      <c r="H73" s="62">
        <f>H10+H13+H16+H19+H22+H31+H36+H40+H43+H46+H49+H52+H56+H59+H62+H65+H68+H72</f>
        <v>0</v>
      </c>
    </row>
    <row r="74" spans="1:8" ht="28.5">
      <c r="A74" s="59" t="s">
        <v>55</v>
      </c>
      <c r="B74" s="59"/>
      <c r="C74" s="59"/>
      <c r="D74" s="59" t="s">
        <v>866</v>
      </c>
      <c r="E74" s="59"/>
      <c r="F74" s="59"/>
      <c r="G74" s="59"/>
      <c r="H74" s="59"/>
    </row>
    <row r="75" spans="1:8" ht="28.5">
      <c r="A75" s="59" t="s">
        <v>325</v>
      </c>
      <c r="B75" s="59"/>
      <c r="C75" s="59"/>
      <c r="D75" s="59" t="s">
        <v>825</v>
      </c>
      <c r="E75" s="59"/>
      <c r="F75" s="59"/>
      <c r="G75" s="59"/>
      <c r="H75" s="59"/>
    </row>
    <row r="76" spans="1:8" ht="66">
      <c r="A76" s="60" t="s">
        <v>214</v>
      </c>
      <c r="B76" s="60" t="s">
        <v>707</v>
      </c>
      <c r="C76" s="60" t="s">
        <v>798</v>
      </c>
      <c r="D76" s="60" t="s">
        <v>826</v>
      </c>
      <c r="E76" s="60" t="s">
        <v>11</v>
      </c>
      <c r="F76" s="61">
        <v>50</v>
      </c>
      <c r="G76" s="61">
        <v>0</v>
      </c>
      <c r="H76" s="61">
        <f>ROUND(F76*G76,2)</f>
        <v>0</v>
      </c>
    </row>
    <row r="77" spans="1:8" ht="28.5">
      <c r="A77" s="62"/>
      <c r="B77" s="62"/>
      <c r="C77" s="62"/>
      <c r="D77" s="62" t="s">
        <v>867</v>
      </c>
      <c r="E77" s="62"/>
      <c r="F77" s="62"/>
      <c r="G77" s="62"/>
      <c r="H77" s="62">
        <f>H76</f>
        <v>0</v>
      </c>
    </row>
    <row r="78" spans="1:8">
      <c r="A78" s="59" t="s">
        <v>335</v>
      </c>
      <c r="B78" s="59"/>
      <c r="C78" s="59"/>
      <c r="D78" s="59" t="s">
        <v>721</v>
      </c>
      <c r="E78" s="59"/>
      <c r="F78" s="59"/>
      <c r="G78" s="59"/>
      <c r="H78" s="59"/>
    </row>
    <row r="79" spans="1:8" ht="16.5">
      <c r="A79" s="60" t="s">
        <v>217</v>
      </c>
      <c r="B79" s="60" t="s">
        <v>722</v>
      </c>
      <c r="C79" s="60" t="s">
        <v>798</v>
      </c>
      <c r="D79" s="60" t="s">
        <v>723</v>
      </c>
      <c r="E79" s="60" t="s">
        <v>80</v>
      </c>
      <c r="F79" s="61">
        <v>0.94</v>
      </c>
      <c r="G79" s="61">
        <v>0</v>
      </c>
      <c r="H79" s="61">
        <f t="shared" ref="H79:H85" si="1">ROUND(F79*G79,2)</f>
        <v>0</v>
      </c>
    </row>
    <row r="80" spans="1:8" ht="33">
      <c r="A80" s="60" t="s">
        <v>220</v>
      </c>
      <c r="B80" s="60" t="s">
        <v>714</v>
      </c>
      <c r="C80" s="60" t="s">
        <v>798</v>
      </c>
      <c r="D80" s="60" t="s">
        <v>715</v>
      </c>
      <c r="E80" s="60" t="s">
        <v>123</v>
      </c>
      <c r="F80" s="61">
        <v>3.3</v>
      </c>
      <c r="G80" s="61">
        <v>0</v>
      </c>
      <c r="H80" s="61">
        <f t="shared" si="1"/>
        <v>0</v>
      </c>
    </row>
    <row r="81" spans="1:8" ht="66">
      <c r="A81" s="60" t="s">
        <v>225</v>
      </c>
      <c r="B81" s="60" t="s">
        <v>724</v>
      </c>
      <c r="C81" s="60" t="s">
        <v>798</v>
      </c>
      <c r="D81" s="60" t="s">
        <v>1196</v>
      </c>
      <c r="E81" s="60" t="s">
        <v>7</v>
      </c>
      <c r="F81" s="61">
        <v>4</v>
      </c>
      <c r="G81" s="61">
        <v>0</v>
      </c>
      <c r="H81" s="61">
        <f t="shared" si="1"/>
        <v>0</v>
      </c>
    </row>
    <row r="82" spans="1:8" ht="33">
      <c r="A82" s="60" t="s">
        <v>226</v>
      </c>
      <c r="B82" s="60" t="s">
        <v>725</v>
      </c>
      <c r="C82" s="60" t="s">
        <v>798</v>
      </c>
      <c r="D82" s="60" t="s">
        <v>726</v>
      </c>
      <c r="E82" s="60" t="s">
        <v>7</v>
      </c>
      <c r="F82" s="149">
        <v>47</v>
      </c>
      <c r="G82" s="61">
        <v>0</v>
      </c>
      <c r="H82" s="61">
        <f t="shared" si="1"/>
        <v>0</v>
      </c>
    </row>
    <row r="83" spans="1:8" ht="33">
      <c r="A83" s="60" t="s">
        <v>227</v>
      </c>
      <c r="B83" s="60" t="s">
        <v>727</v>
      </c>
      <c r="C83" s="60" t="s">
        <v>798</v>
      </c>
      <c r="D83" s="60" t="s">
        <v>728</v>
      </c>
      <c r="E83" s="60" t="s">
        <v>123</v>
      </c>
      <c r="F83" s="61">
        <v>0.82</v>
      </c>
      <c r="G83" s="61">
        <v>0</v>
      </c>
      <c r="H83" s="61">
        <f t="shared" si="1"/>
        <v>0</v>
      </c>
    </row>
    <row r="84" spans="1:8" ht="33">
      <c r="A84" s="60" t="s">
        <v>228</v>
      </c>
      <c r="B84" s="60" t="s">
        <v>716</v>
      </c>
      <c r="C84" s="60" t="s">
        <v>798</v>
      </c>
      <c r="D84" s="60" t="s">
        <v>839</v>
      </c>
      <c r="E84" s="60" t="s">
        <v>123</v>
      </c>
      <c r="F84" s="61">
        <v>3.3</v>
      </c>
      <c r="G84" s="61">
        <v>0</v>
      </c>
      <c r="H84" s="61">
        <f t="shared" si="1"/>
        <v>0</v>
      </c>
    </row>
    <row r="85" spans="1:8" ht="33">
      <c r="A85" s="60" t="s">
        <v>232</v>
      </c>
      <c r="B85" s="60" t="s">
        <v>718</v>
      </c>
      <c r="C85" s="60" t="s">
        <v>798</v>
      </c>
      <c r="D85" s="60" t="s">
        <v>719</v>
      </c>
      <c r="E85" s="60" t="s">
        <v>123</v>
      </c>
      <c r="F85" s="61">
        <v>3.3</v>
      </c>
      <c r="G85" s="61">
        <v>0</v>
      </c>
      <c r="H85" s="61">
        <f t="shared" si="1"/>
        <v>0</v>
      </c>
    </row>
    <row r="86" spans="1:8">
      <c r="A86" s="62"/>
      <c r="B86" s="62"/>
      <c r="C86" s="62"/>
      <c r="D86" s="62" t="s">
        <v>868</v>
      </c>
      <c r="E86" s="62"/>
      <c r="F86" s="62"/>
      <c r="G86" s="62"/>
      <c r="H86" s="62">
        <f>SUM(H79:H85)</f>
        <v>0</v>
      </c>
    </row>
    <row r="87" spans="1:8" ht="42.75">
      <c r="A87" s="62"/>
      <c r="B87" s="62"/>
      <c r="C87" s="62"/>
      <c r="D87" s="62" t="s">
        <v>869</v>
      </c>
      <c r="E87" s="62"/>
      <c r="F87" s="62"/>
      <c r="G87" s="62"/>
      <c r="H87" s="62">
        <f>H77+H86</f>
        <v>0</v>
      </c>
    </row>
    <row r="88" spans="1:8">
      <c r="A88" s="62"/>
      <c r="B88" s="62"/>
      <c r="C88" s="62"/>
      <c r="D88" s="62" t="s">
        <v>177</v>
      </c>
      <c r="E88" s="62"/>
      <c r="F88" s="62"/>
      <c r="G88" s="62"/>
      <c r="H88" s="62">
        <f>H73+H87</f>
        <v>0</v>
      </c>
    </row>
  </sheetData>
  <mergeCells count="2">
    <mergeCell ref="A1:H1"/>
    <mergeCell ref="A2:H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4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view="pageBreakPreview" zoomScaleNormal="100" zoomScaleSheetLayoutView="100" workbookViewId="0">
      <pane ySplit="6" topLeftCell="A7" activePane="bottomLeft" state="frozenSplit"/>
      <selection activeCell="G26" sqref="G26"/>
      <selection pane="bottomLeft" activeCell="M19" sqref="M19"/>
    </sheetView>
  </sheetViews>
  <sheetFormatPr defaultRowHeight="15"/>
  <cols>
    <col min="1" max="1" width="14.28515625" style="96" customWidth="1"/>
    <col min="2" max="3" width="28.5703125" style="96" customWidth="1"/>
    <col min="4" max="4" width="57.140625" style="96" customWidth="1"/>
    <col min="5" max="8" width="14.28515625" style="96" customWidth="1"/>
    <col min="9" max="256" width="9.140625" style="96"/>
    <col min="257" max="257" width="14.28515625" style="96" customWidth="1"/>
    <col min="258" max="259" width="28.5703125" style="96" customWidth="1"/>
    <col min="260" max="260" width="57.140625" style="96" customWidth="1"/>
    <col min="261" max="264" width="14.28515625" style="96" customWidth="1"/>
    <col min="265" max="512" width="9.140625" style="96"/>
    <col min="513" max="513" width="14.28515625" style="96" customWidth="1"/>
    <col min="514" max="515" width="28.5703125" style="96" customWidth="1"/>
    <col min="516" max="516" width="57.140625" style="96" customWidth="1"/>
    <col min="517" max="520" width="14.28515625" style="96" customWidth="1"/>
    <col min="521" max="768" width="9.140625" style="96"/>
    <col min="769" max="769" width="14.28515625" style="96" customWidth="1"/>
    <col min="770" max="771" width="28.5703125" style="96" customWidth="1"/>
    <col min="772" max="772" width="57.140625" style="96" customWidth="1"/>
    <col min="773" max="776" width="14.28515625" style="96" customWidth="1"/>
    <col min="777" max="1024" width="9.140625" style="96"/>
    <col min="1025" max="1025" width="14.28515625" style="96" customWidth="1"/>
    <col min="1026" max="1027" width="28.5703125" style="96" customWidth="1"/>
    <col min="1028" max="1028" width="57.140625" style="96" customWidth="1"/>
    <col min="1029" max="1032" width="14.28515625" style="96" customWidth="1"/>
    <col min="1033" max="1280" width="9.140625" style="96"/>
    <col min="1281" max="1281" width="14.28515625" style="96" customWidth="1"/>
    <col min="1282" max="1283" width="28.5703125" style="96" customWidth="1"/>
    <col min="1284" max="1284" width="57.140625" style="96" customWidth="1"/>
    <col min="1285" max="1288" width="14.28515625" style="96" customWidth="1"/>
    <col min="1289" max="1536" width="9.140625" style="96"/>
    <col min="1537" max="1537" width="14.28515625" style="96" customWidth="1"/>
    <col min="1538" max="1539" width="28.5703125" style="96" customWidth="1"/>
    <col min="1540" max="1540" width="57.140625" style="96" customWidth="1"/>
    <col min="1541" max="1544" width="14.28515625" style="96" customWidth="1"/>
    <col min="1545" max="1792" width="9.140625" style="96"/>
    <col min="1793" max="1793" width="14.28515625" style="96" customWidth="1"/>
    <col min="1794" max="1795" width="28.5703125" style="96" customWidth="1"/>
    <col min="1796" max="1796" width="57.140625" style="96" customWidth="1"/>
    <col min="1797" max="1800" width="14.28515625" style="96" customWidth="1"/>
    <col min="1801" max="2048" width="9.140625" style="96"/>
    <col min="2049" max="2049" width="14.28515625" style="96" customWidth="1"/>
    <col min="2050" max="2051" width="28.5703125" style="96" customWidth="1"/>
    <col min="2052" max="2052" width="57.140625" style="96" customWidth="1"/>
    <col min="2053" max="2056" width="14.28515625" style="96" customWidth="1"/>
    <col min="2057" max="2304" width="9.140625" style="96"/>
    <col min="2305" max="2305" width="14.28515625" style="96" customWidth="1"/>
    <col min="2306" max="2307" width="28.5703125" style="96" customWidth="1"/>
    <col min="2308" max="2308" width="57.140625" style="96" customWidth="1"/>
    <col min="2309" max="2312" width="14.28515625" style="96" customWidth="1"/>
    <col min="2313" max="2560" width="9.140625" style="96"/>
    <col min="2561" max="2561" width="14.28515625" style="96" customWidth="1"/>
    <col min="2562" max="2563" width="28.5703125" style="96" customWidth="1"/>
    <col min="2564" max="2564" width="57.140625" style="96" customWidth="1"/>
    <col min="2565" max="2568" width="14.28515625" style="96" customWidth="1"/>
    <col min="2569" max="2816" width="9.140625" style="96"/>
    <col min="2817" max="2817" width="14.28515625" style="96" customWidth="1"/>
    <col min="2818" max="2819" width="28.5703125" style="96" customWidth="1"/>
    <col min="2820" max="2820" width="57.140625" style="96" customWidth="1"/>
    <col min="2821" max="2824" width="14.28515625" style="96" customWidth="1"/>
    <col min="2825" max="3072" width="9.140625" style="96"/>
    <col min="3073" max="3073" width="14.28515625" style="96" customWidth="1"/>
    <col min="3074" max="3075" width="28.5703125" style="96" customWidth="1"/>
    <col min="3076" max="3076" width="57.140625" style="96" customWidth="1"/>
    <col min="3077" max="3080" width="14.28515625" style="96" customWidth="1"/>
    <col min="3081" max="3328" width="9.140625" style="96"/>
    <col min="3329" max="3329" width="14.28515625" style="96" customWidth="1"/>
    <col min="3330" max="3331" width="28.5703125" style="96" customWidth="1"/>
    <col min="3332" max="3332" width="57.140625" style="96" customWidth="1"/>
    <col min="3333" max="3336" width="14.28515625" style="96" customWidth="1"/>
    <col min="3337" max="3584" width="9.140625" style="96"/>
    <col min="3585" max="3585" width="14.28515625" style="96" customWidth="1"/>
    <col min="3586" max="3587" width="28.5703125" style="96" customWidth="1"/>
    <col min="3588" max="3588" width="57.140625" style="96" customWidth="1"/>
    <col min="3589" max="3592" width="14.28515625" style="96" customWidth="1"/>
    <col min="3593" max="3840" width="9.140625" style="96"/>
    <col min="3841" max="3841" width="14.28515625" style="96" customWidth="1"/>
    <col min="3842" max="3843" width="28.5703125" style="96" customWidth="1"/>
    <col min="3844" max="3844" width="57.140625" style="96" customWidth="1"/>
    <col min="3845" max="3848" width="14.28515625" style="96" customWidth="1"/>
    <col min="3849" max="4096" width="9.140625" style="96"/>
    <col min="4097" max="4097" width="14.28515625" style="96" customWidth="1"/>
    <col min="4098" max="4099" width="28.5703125" style="96" customWidth="1"/>
    <col min="4100" max="4100" width="57.140625" style="96" customWidth="1"/>
    <col min="4101" max="4104" width="14.28515625" style="96" customWidth="1"/>
    <col min="4105" max="4352" width="9.140625" style="96"/>
    <col min="4353" max="4353" width="14.28515625" style="96" customWidth="1"/>
    <col min="4354" max="4355" width="28.5703125" style="96" customWidth="1"/>
    <col min="4356" max="4356" width="57.140625" style="96" customWidth="1"/>
    <col min="4357" max="4360" width="14.28515625" style="96" customWidth="1"/>
    <col min="4361" max="4608" width="9.140625" style="96"/>
    <col min="4609" max="4609" width="14.28515625" style="96" customWidth="1"/>
    <col min="4610" max="4611" width="28.5703125" style="96" customWidth="1"/>
    <col min="4612" max="4612" width="57.140625" style="96" customWidth="1"/>
    <col min="4613" max="4616" width="14.28515625" style="96" customWidth="1"/>
    <col min="4617" max="4864" width="9.140625" style="96"/>
    <col min="4865" max="4865" width="14.28515625" style="96" customWidth="1"/>
    <col min="4866" max="4867" width="28.5703125" style="96" customWidth="1"/>
    <col min="4868" max="4868" width="57.140625" style="96" customWidth="1"/>
    <col min="4869" max="4872" width="14.28515625" style="96" customWidth="1"/>
    <col min="4873" max="5120" width="9.140625" style="96"/>
    <col min="5121" max="5121" width="14.28515625" style="96" customWidth="1"/>
    <col min="5122" max="5123" width="28.5703125" style="96" customWidth="1"/>
    <col min="5124" max="5124" width="57.140625" style="96" customWidth="1"/>
    <col min="5125" max="5128" width="14.28515625" style="96" customWidth="1"/>
    <col min="5129" max="5376" width="9.140625" style="96"/>
    <col min="5377" max="5377" width="14.28515625" style="96" customWidth="1"/>
    <col min="5378" max="5379" width="28.5703125" style="96" customWidth="1"/>
    <col min="5380" max="5380" width="57.140625" style="96" customWidth="1"/>
    <col min="5381" max="5384" width="14.28515625" style="96" customWidth="1"/>
    <col min="5385" max="5632" width="9.140625" style="96"/>
    <col min="5633" max="5633" width="14.28515625" style="96" customWidth="1"/>
    <col min="5634" max="5635" width="28.5703125" style="96" customWidth="1"/>
    <col min="5636" max="5636" width="57.140625" style="96" customWidth="1"/>
    <col min="5637" max="5640" width="14.28515625" style="96" customWidth="1"/>
    <col min="5641" max="5888" width="9.140625" style="96"/>
    <col min="5889" max="5889" width="14.28515625" style="96" customWidth="1"/>
    <col min="5890" max="5891" width="28.5703125" style="96" customWidth="1"/>
    <col min="5892" max="5892" width="57.140625" style="96" customWidth="1"/>
    <col min="5893" max="5896" width="14.28515625" style="96" customWidth="1"/>
    <col min="5897" max="6144" width="9.140625" style="96"/>
    <col min="6145" max="6145" width="14.28515625" style="96" customWidth="1"/>
    <col min="6146" max="6147" width="28.5703125" style="96" customWidth="1"/>
    <col min="6148" max="6148" width="57.140625" style="96" customWidth="1"/>
    <col min="6149" max="6152" width="14.28515625" style="96" customWidth="1"/>
    <col min="6153" max="6400" width="9.140625" style="96"/>
    <col min="6401" max="6401" width="14.28515625" style="96" customWidth="1"/>
    <col min="6402" max="6403" width="28.5703125" style="96" customWidth="1"/>
    <col min="6404" max="6404" width="57.140625" style="96" customWidth="1"/>
    <col min="6405" max="6408" width="14.28515625" style="96" customWidth="1"/>
    <col min="6409" max="6656" width="9.140625" style="96"/>
    <col min="6657" max="6657" width="14.28515625" style="96" customWidth="1"/>
    <col min="6658" max="6659" width="28.5703125" style="96" customWidth="1"/>
    <col min="6660" max="6660" width="57.140625" style="96" customWidth="1"/>
    <col min="6661" max="6664" width="14.28515625" style="96" customWidth="1"/>
    <col min="6665" max="6912" width="9.140625" style="96"/>
    <col min="6913" max="6913" width="14.28515625" style="96" customWidth="1"/>
    <col min="6914" max="6915" width="28.5703125" style="96" customWidth="1"/>
    <col min="6916" max="6916" width="57.140625" style="96" customWidth="1"/>
    <col min="6917" max="6920" width="14.28515625" style="96" customWidth="1"/>
    <col min="6921" max="7168" width="9.140625" style="96"/>
    <col min="7169" max="7169" width="14.28515625" style="96" customWidth="1"/>
    <col min="7170" max="7171" width="28.5703125" style="96" customWidth="1"/>
    <col min="7172" max="7172" width="57.140625" style="96" customWidth="1"/>
    <col min="7173" max="7176" width="14.28515625" style="96" customWidth="1"/>
    <col min="7177" max="7424" width="9.140625" style="96"/>
    <col min="7425" max="7425" width="14.28515625" style="96" customWidth="1"/>
    <col min="7426" max="7427" width="28.5703125" style="96" customWidth="1"/>
    <col min="7428" max="7428" width="57.140625" style="96" customWidth="1"/>
    <col min="7429" max="7432" width="14.28515625" style="96" customWidth="1"/>
    <col min="7433" max="7680" width="9.140625" style="96"/>
    <col min="7681" max="7681" width="14.28515625" style="96" customWidth="1"/>
    <col min="7682" max="7683" width="28.5703125" style="96" customWidth="1"/>
    <col min="7684" max="7684" width="57.140625" style="96" customWidth="1"/>
    <col min="7685" max="7688" width="14.28515625" style="96" customWidth="1"/>
    <col min="7689" max="7936" width="9.140625" style="96"/>
    <col min="7937" max="7937" width="14.28515625" style="96" customWidth="1"/>
    <col min="7938" max="7939" width="28.5703125" style="96" customWidth="1"/>
    <col min="7940" max="7940" width="57.140625" style="96" customWidth="1"/>
    <col min="7941" max="7944" width="14.28515625" style="96" customWidth="1"/>
    <col min="7945" max="8192" width="9.140625" style="96"/>
    <col min="8193" max="8193" width="14.28515625" style="96" customWidth="1"/>
    <col min="8194" max="8195" width="28.5703125" style="96" customWidth="1"/>
    <col min="8196" max="8196" width="57.140625" style="96" customWidth="1"/>
    <col min="8197" max="8200" width="14.28515625" style="96" customWidth="1"/>
    <col min="8201" max="8448" width="9.140625" style="96"/>
    <col min="8449" max="8449" width="14.28515625" style="96" customWidth="1"/>
    <col min="8450" max="8451" width="28.5703125" style="96" customWidth="1"/>
    <col min="8452" max="8452" width="57.140625" style="96" customWidth="1"/>
    <col min="8453" max="8456" width="14.28515625" style="96" customWidth="1"/>
    <col min="8457" max="8704" width="9.140625" style="96"/>
    <col min="8705" max="8705" width="14.28515625" style="96" customWidth="1"/>
    <col min="8706" max="8707" width="28.5703125" style="96" customWidth="1"/>
    <col min="8708" max="8708" width="57.140625" style="96" customWidth="1"/>
    <col min="8709" max="8712" width="14.28515625" style="96" customWidth="1"/>
    <col min="8713" max="8960" width="9.140625" style="96"/>
    <col min="8961" max="8961" width="14.28515625" style="96" customWidth="1"/>
    <col min="8962" max="8963" width="28.5703125" style="96" customWidth="1"/>
    <col min="8964" max="8964" width="57.140625" style="96" customWidth="1"/>
    <col min="8965" max="8968" width="14.28515625" style="96" customWidth="1"/>
    <col min="8969" max="9216" width="9.140625" style="96"/>
    <col min="9217" max="9217" width="14.28515625" style="96" customWidth="1"/>
    <col min="9218" max="9219" width="28.5703125" style="96" customWidth="1"/>
    <col min="9220" max="9220" width="57.140625" style="96" customWidth="1"/>
    <col min="9221" max="9224" width="14.28515625" style="96" customWidth="1"/>
    <col min="9225" max="9472" width="9.140625" style="96"/>
    <col min="9473" max="9473" width="14.28515625" style="96" customWidth="1"/>
    <col min="9474" max="9475" width="28.5703125" style="96" customWidth="1"/>
    <col min="9476" max="9476" width="57.140625" style="96" customWidth="1"/>
    <col min="9477" max="9480" width="14.28515625" style="96" customWidth="1"/>
    <col min="9481" max="9728" width="9.140625" style="96"/>
    <col min="9729" max="9729" width="14.28515625" style="96" customWidth="1"/>
    <col min="9730" max="9731" width="28.5703125" style="96" customWidth="1"/>
    <col min="9732" max="9732" width="57.140625" style="96" customWidth="1"/>
    <col min="9733" max="9736" width="14.28515625" style="96" customWidth="1"/>
    <col min="9737" max="9984" width="9.140625" style="96"/>
    <col min="9985" max="9985" width="14.28515625" style="96" customWidth="1"/>
    <col min="9986" max="9987" width="28.5703125" style="96" customWidth="1"/>
    <col min="9988" max="9988" width="57.140625" style="96" customWidth="1"/>
    <col min="9989" max="9992" width="14.28515625" style="96" customWidth="1"/>
    <col min="9993" max="10240" width="9.140625" style="96"/>
    <col min="10241" max="10241" width="14.28515625" style="96" customWidth="1"/>
    <col min="10242" max="10243" width="28.5703125" style="96" customWidth="1"/>
    <col min="10244" max="10244" width="57.140625" style="96" customWidth="1"/>
    <col min="10245" max="10248" width="14.28515625" style="96" customWidth="1"/>
    <col min="10249" max="10496" width="9.140625" style="96"/>
    <col min="10497" max="10497" width="14.28515625" style="96" customWidth="1"/>
    <col min="10498" max="10499" width="28.5703125" style="96" customWidth="1"/>
    <col min="10500" max="10500" width="57.140625" style="96" customWidth="1"/>
    <col min="10501" max="10504" width="14.28515625" style="96" customWidth="1"/>
    <col min="10505" max="10752" width="9.140625" style="96"/>
    <col min="10753" max="10753" width="14.28515625" style="96" customWidth="1"/>
    <col min="10754" max="10755" width="28.5703125" style="96" customWidth="1"/>
    <col min="10756" max="10756" width="57.140625" style="96" customWidth="1"/>
    <col min="10757" max="10760" width="14.28515625" style="96" customWidth="1"/>
    <col min="10761" max="11008" width="9.140625" style="96"/>
    <col min="11009" max="11009" width="14.28515625" style="96" customWidth="1"/>
    <col min="11010" max="11011" width="28.5703125" style="96" customWidth="1"/>
    <col min="11012" max="11012" width="57.140625" style="96" customWidth="1"/>
    <col min="11013" max="11016" width="14.28515625" style="96" customWidth="1"/>
    <col min="11017" max="11264" width="9.140625" style="96"/>
    <col min="11265" max="11265" width="14.28515625" style="96" customWidth="1"/>
    <col min="11266" max="11267" width="28.5703125" style="96" customWidth="1"/>
    <col min="11268" max="11268" width="57.140625" style="96" customWidth="1"/>
    <col min="11269" max="11272" width="14.28515625" style="96" customWidth="1"/>
    <col min="11273" max="11520" width="9.140625" style="96"/>
    <col min="11521" max="11521" width="14.28515625" style="96" customWidth="1"/>
    <col min="11522" max="11523" width="28.5703125" style="96" customWidth="1"/>
    <col min="11524" max="11524" width="57.140625" style="96" customWidth="1"/>
    <col min="11525" max="11528" width="14.28515625" style="96" customWidth="1"/>
    <col min="11529" max="11776" width="9.140625" style="96"/>
    <col min="11777" max="11777" width="14.28515625" style="96" customWidth="1"/>
    <col min="11778" max="11779" width="28.5703125" style="96" customWidth="1"/>
    <col min="11780" max="11780" width="57.140625" style="96" customWidth="1"/>
    <col min="11781" max="11784" width="14.28515625" style="96" customWidth="1"/>
    <col min="11785" max="12032" width="9.140625" style="96"/>
    <col min="12033" max="12033" width="14.28515625" style="96" customWidth="1"/>
    <col min="12034" max="12035" width="28.5703125" style="96" customWidth="1"/>
    <col min="12036" max="12036" width="57.140625" style="96" customWidth="1"/>
    <col min="12037" max="12040" width="14.28515625" style="96" customWidth="1"/>
    <col min="12041" max="12288" width="9.140625" style="96"/>
    <col min="12289" max="12289" width="14.28515625" style="96" customWidth="1"/>
    <col min="12290" max="12291" width="28.5703125" style="96" customWidth="1"/>
    <col min="12292" max="12292" width="57.140625" style="96" customWidth="1"/>
    <col min="12293" max="12296" width="14.28515625" style="96" customWidth="1"/>
    <col min="12297" max="12544" width="9.140625" style="96"/>
    <col min="12545" max="12545" width="14.28515625" style="96" customWidth="1"/>
    <col min="12546" max="12547" width="28.5703125" style="96" customWidth="1"/>
    <col min="12548" max="12548" width="57.140625" style="96" customWidth="1"/>
    <col min="12549" max="12552" width="14.28515625" style="96" customWidth="1"/>
    <col min="12553" max="12800" width="9.140625" style="96"/>
    <col min="12801" max="12801" width="14.28515625" style="96" customWidth="1"/>
    <col min="12802" max="12803" width="28.5703125" style="96" customWidth="1"/>
    <col min="12804" max="12804" width="57.140625" style="96" customWidth="1"/>
    <col min="12805" max="12808" width="14.28515625" style="96" customWidth="1"/>
    <col min="12809" max="13056" width="9.140625" style="96"/>
    <col min="13057" max="13057" width="14.28515625" style="96" customWidth="1"/>
    <col min="13058" max="13059" width="28.5703125" style="96" customWidth="1"/>
    <col min="13060" max="13060" width="57.140625" style="96" customWidth="1"/>
    <col min="13061" max="13064" width="14.28515625" style="96" customWidth="1"/>
    <col min="13065" max="13312" width="9.140625" style="96"/>
    <col min="13313" max="13313" width="14.28515625" style="96" customWidth="1"/>
    <col min="13314" max="13315" width="28.5703125" style="96" customWidth="1"/>
    <col min="13316" max="13316" width="57.140625" style="96" customWidth="1"/>
    <col min="13317" max="13320" width="14.28515625" style="96" customWidth="1"/>
    <col min="13321" max="13568" width="9.140625" style="96"/>
    <col min="13569" max="13569" width="14.28515625" style="96" customWidth="1"/>
    <col min="13570" max="13571" width="28.5703125" style="96" customWidth="1"/>
    <col min="13572" max="13572" width="57.140625" style="96" customWidth="1"/>
    <col min="13573" max="13576" width="14.28515625" style="96" customWidth="1"/>
    <col min="13577" max="13824" width="9.140625" style="96"/>
    <col min="13825" max="13825" width="14.28515625" style="96" customWidth="1"/>
    <col min="13826" max="13827" width="28.5703125" style="96" customWidth="1"/>
    <col min="13828" max="13828" width="57.140625" style="96" customWidth="1"/>
    <col min="13829" max="13832" width="14.28515625" style="96" customWidth="1"/>
    <col min="13833" max="14080" width="9.140625" style="96"/>
    <col min="14081" max="14081" width="14.28515625" style="96" customWidth="1"/>
    <col min="14082" max="14083" width="28.5703125" style="96" customWidth="1"/>
    <col min="14084" max="14084" width="57.140625" style="96" customWidth="1"/>
    <col min="14085" max="14088" width="14.28515625" style="96" customWidth="1"/>
    <col min="14089" max="14336" width="9.140625" style="96"/>
    <col min="14337" max="14337" width="14.28515625" style="96" customWidth="1"/>
    <col min="14338" max="14339" width="28.5703125" style="96" customWidth="1"/>
    <col min="14340" max="14340" width="57.140625" style="96" customWidth="1"/>
    <col min="14341" max="14344" width="14.28515625" style="96" customWidth="1"/>
    <col min="14345" max="14592" width="9.140625" style="96"/>
    <col min="14593" max="14593" width="14.28515625" style="96" customWidth="1"/>
    <col min="14594" max="14595" width="28.5703125" style="96" customWidth="1"/>
    <col min="14596" max="14596" width="57.140625" style="96" customWidth="1"/>
    <col min="14597" max="14600" width="14.28515625" style="96" customWidth="1"/>
    <col min="14601" max="14848" width="9.140625" style="96"/>
    <col min="14849" max="14849" width="14.28515625" style="96" customWidth="1"/>
    <col min="14850" max="14851" width="28.5703125" style="96" customWidth="1"/>
    <col min="14852" max="14852" width="57.140625" style="96" customWidth="1"/>
    <col min="14853" max="14856" width="14.28515625" style="96" customWidth="1"/>
    <col min="14857" max="15104" width="9.140625" style="96"/>
    <col min="15105" max="15105" width="14.28515625" style="96" customWidth="1"/>
    <col min="15106" max="15107" width="28.5703125" style="96" customWidth="1"/>
    <col min="15108" max="15108" width="57.140625" style="96" customWidth="1"/>
    <col min="15109" max="15112" width="14.28515625" style="96" customWidth="1"/>
    <col min="15113" max="15360" width="9.140625" style="96"/>
    <col min="15361" max="15361" width="14.28515625" style="96" customWidth="1"/>
    <col min="15362" max="15363" width="28.5703125" style="96" customWidth="1"/>
    <col min="15364" max="15364" width="57.140625" style="96" customWidth="1"/>
    <col min="15365" max="15368" width="14.28515625" style="96" customWidth="1"/>
    <col min="15369" max="15616" width="9.140625" style="96"/>
    <col min="15617" max="15617" width="14.28515625" style="96" customWidth="1"/>
    <col min="15618" max="15619" width="28.5703125" style="96" customWidth="1"/>
    <col min="15620" max="15620" width="57.140625" style="96" customWidth="1"/>
    <col min="15621" max="15624" width="14.28515625" style="96" customWidth="1"/>
    <col min="15625" max="15872" width="9.140625" style="96"/>
    <col min="15873" max="15873" width="14.28515625" style="96" customWidth="1"/>
    <col min="15874" max="15875" width="28.5703125" style="96" customWidth="1"/>
    <col min="15876" max="15876" width="57.140625" style="96" customWidth="1"/>
    <col min="15877" max="15880" width="14.28515625" style="96" customWidth="1"/>
    <col min="15881" max="16128" width="9.140625" style="96"/>
    <col min="16129" max="16129" width="14.28515625" style="96" customWidth="1"/>
    <col min="16130" max="16131" width="28.5703125" style="96" customWidth="1"/>
    <col min="16132" max="16132" width="57.140625" style="96" customWidth="1"/>
    <col min="16133" max="16136" width="14.28515625" style="96" customWidth="1"/>
    <col min="16137" max="16384" width="9.140625" style="96"/>
  </cols>
  <sheetData>
    <row r="1" spans="1:8">
      <c r="A1" s="219" t="str">
        <f>zzk!A1</f>
        <v>Przebudowa ulicy Grunwaldzkiej</v>
      </c>
      <c r="B1" s="219"/>
      <c r="C1" s="219"/>
      <c r="D1" s="219"/>
      <c r="E1" s="219"/>
      <c r="F1" s="219"/>
      <c r="G1" s="219"/>
      <c r="H1" s="219"/>
    </row>
    <row r="2" spans="1:8">
      <c r="A2" s="220" t="str">
        <f>zzk!B13</f>
        <v>Sieć gazowa</v>
      </c>
      <c r="B2" s="221"/>
      <c r="C2" s="221"/>
      <c r="D2" s="221"/>
      <c r="E2" s="221"/>
      <c r="F2" s="221"/>
      <c r="G2" s="221"/>
      <c r="H2" s="221"/>
    </row>
    <row r="3" spans="1:8">
      <c r="A3" s="97" t="s">
        <v>47</v>
      </c>
      <c r="B3" s="97" t="s">
        <v>48</v>
      </c>
      <c r="C3" s="97" t="s">
        <v>49</v>
      </c>
      <c r="D3" s="97" t="s">
        <v>50</v>
      </c>
      <c r="E3" s="97" t="s">
        <v>3</v>
      </c>
      <c r="F3" s="97" t="s">
        <v>51</v>
      </c>
      <c r="G3" s="97" t="s">
        <v>52</v>
      </c>
      <c r="H3" s="97" t="s">
        <v>53</v>
      </c>
    </row>
    <row r="4" spans="1:8">
      <c r="A4" s="97" t="s">
        <v>54</v>
      </c>
      <c r="B4" s="97" t="s">
        <v>55</v>
      </c>
      <c r="C4" s="97" t="s">
        <v>56</v>
      </c>
      <c r="D4" s="97" t="s">
        <v>57</v>
      </c>
      <c r="E4" s="97" t="s">
        <v>58</v>
      </c>
      <c r="F4" s="97" t="s">
        <v>59</v>
      </c>
      <c r="G4" s="97" t="s">
        <v>60</v>
      </c>
      <c r="H4" s="97" t="s">
        <v>61</v>
      </c>
    </row>
    <row r="5" spans="1:8">
      <c r="A5" s="98" t="s">
        <v>54</v>
      </c>
      <c r="B5" s="98"/>
      <c r="C5" s="98"/>
      <c r="D5" s="98" t="s">
        <v>870</v>
      </c>
      <c r="E5" s="98"/>
      <c r="F5" s="98"/>
      <c r="G5" s="98"/>
      <c r="H5" s="98"/>
    </row>
    <row r="6" spans="1:8">
      <c r="A6" s="98" t="s">
        <v>63</v>
      </c>
      <c r="B6" s="98"/>
      <c r="C6" s="98"/>
      <c r="D6" s="98" t="s">
        <v>638</v>
      </c>
      <c r="E6" s="98"/>
      <c r="F6" s="98"/>
      <c r="G6" s="98"/>
      <c r="H6" s="98"/>
    </row>
    <row r="7" spans="1:8" ht="30">
      <c r="A7" s="99" t="s">
        <v>54</v>
      </c>
      <c r="B7" s="99" t="s">
        <v>639</v>
      </c>
      <c r="C7" s="99" t="s">
        <v>640</v>
      </c>
      <c r="D7" s="99" t="s">
        <v>641</v>
      </c>
      <c r="E7" s="99" t="s">
        <v>13</v>
      </c>
      <c r="F7" s="100">
        <v>0.01</v>
      </c>
      <c r="G7" s="100"/>
      <c r="H7" s="100">
        <f>ROUND(F7*G7,2)</f>
        <v>0</v>
      </c>
    </row>
    <row r="8" spans="1:8">
      <c r="A8" s="101"/>
      <c r="B8" s="101"/>
      <c r="C8" s="101"/>
      <c r="D8" s="101" t="s">
        <v>642</v>
      </c>
      <c r="E8" s="101"/>
      <c r="F8" s="101"/>
      <c r="G8" s="101"/>
      <c r="H8" s="101">
        <f>H7</f>
        <v>0</v>
      </c>
    </row>
    <row r="9" spans="1:8">
      <c r="A9" s="98" t="s">
        <v>72</v>
      </c>
      <c r="B9" s="98"/>
      <c r="C9" s="98"/>
      <c r="D9" s="98" t="s">
        <v>730</v>
      </c>
      <c r="E9" s="98"/>
      <c r="F9" s="98"/>
      <c r="G9" s="98"/>
      <c r="H9" s="98"/>
    </row>
    <row r="10" spans="1:8" ht="45">
      <c r="A10" s="99" t="s">
        <v>55</v>
      </c>
      <c r="B10" s="99" t="s">
        <v>731</v>
      </c>
      <c r="C10" s="99" t="s">
        <v>871</v>
      </c>
      <c r="D10" s="99" t="s">
        <v>841</v>
      </c>
      <c r="E10" s="99" t="s">
        <v>80</v>
      </c>
      <c r="F10" s="100">
        <v>12.28</v>
      </c>
      <c r="G10" s="100"/>
      <c r="H10" s="100">
        <f>ROUND(F10*G10,2)</f>
        <v>0</v>
      </c>
    </row>
    <row r="11" spans="1:8" ht="30">
      <c r="A11" s="99" t="s">
        <v>56</v>
      </c>
      <c r="B11" s="99" t="s">
        <v>733</v>
      </c>
      <c r="C11" s="99" t="s">
        <v>871</v>
      </c>
      <c r="D11" s="99" t="s">
        <v>842</v>
      </c>
      <c r="E11" s="99" t="s">
        <v>80</v>
      </c>
      <c r="F11" s="100">
        <v>1.36</v>
      </c>
      <c r="G11" s="100"/>
      <c r="H11" s="100">
        <f>ROUND(F11*G11,2)</f>
        <v>0</v>
      </c>
    </row>
    <row r="12" spans="1:8">
      <c r="A12" s="101"/>
      <c r="B12" s="101"/>
      <c r="C12" s="101"/>
      <c r="D12" s="101" t="s">
        <v>872</v>
      </c>
      <c r="E12" s="101"/>
      <c r="F12" s="101"/>
      <c r="G12" s="101"/>
      <c r="H12" s="101">
        <f>SUM(H10:H11)</f>
        <v>0</v>
      </c>
    </row>
    <row r="13" spans="1:8">
      <c r="A13" s="98" t="s">
        <v>76</v>
      </c>
      <c r="B13" s="98"/>
      <c r="C13" s="98"/>
      <c r="D13" s="98" t="s">
        <v>873</v>
      </c>
      <c r="E13" s="98"/>
      <c r="F13" s="98"/>
      <c r="G13" s="98"/>
      <c r="H13" s="98"/>
    </row>
    <row r="14" spans="1:8" ht="45">
      <c r="A14" s="99" t="s">
        <v>57</v>
      </c>
      <c r="B14" s="99" t="s">
        <v>738</v>
      </c>
      <c r="C14" s="99" t="s">
        <v>871</v>
      </c>
      <c r="D14" s="99" t="s">
        <v>739</v>
      </c>
      <c r="E14" s="99" t="s">
        <v>123</v>
      </c>
      <c r="F14" s="100">
        <v>30.3</v>
      </c>
      <c r="G14" s="100"/>
      <c r="H14" s="100">
        <f>ROUND(F14*G14,2)</f>
        <v>0</v>
      </c>
    </row>
    <row r="15" spans="1:8">
      <c r="A15" s="101"/>
      <c r="B15" s="101"/>
      <c r="C15" s="101"/>
      <c r="D15" s="101" t="s">
        <v>874</v>
      </c>
      <c r="E15" s="101"/>
      <c r="F15" s="101"/>
      <c r="G15" s="101"/>
      <c r="H15" s="101">
        <f>H14</f>
        <v>0</v>
      </c>
    </row>
    <row r="16" spans="1:8">
      <c r="A16" s="98" t="s">
        <v>84</v>
      </c>
      <c r="B16" s="98"/>
      <c r="C16" s="98"/>
      <c r="D16" s="98" t="s">
        <v>875</v>
      </c>
      <c r="E16" s="98"/>
      <c r="F16" s="98"/>
      <c r="G16" s="98"/>
      <c r="H16" s="98"/>
    </row>
    <row r="17" spans="1:8">
      <c r="A17" s="99" t="s">
        <v>58</v>
      </c>
      <c r="B17" s="99" t="s">
        <v>647</v>
      </c>
      <c r="C17" s="99" t="s">
        <v>871</v>
      </c>
      <c r="D17" s="99" t="s">
        <v>876</v>
      </c>
      <c r="E17" s="99" t="s">
        <v>123</v>
      </c>
      <c r="F17" s="100">
        <v>8.01</v>
      </c>
      <c r="G17" s="100"/>
      <c r="H17" s="100">
        <f>ROUND(F17*G17,2)</f>
        <v>0</v>
      </c>
    </row>
    <row r="18" spans="1:8">
      <c r="A18" s="101"/>
      <c r="B18" s="101"/>
      <c r="C18" s="101"/>
      <c r="D18" s="101" t="s">
        <v>877</v>
      </c>
      <c r="E18" s="101"/>
      <c r="F18" s="101"/>
      <c r="G18" s="101"/>
      <c r="H18" s="101">
        <f>H17</f>
        <v>0</v>
      </c>
    </row>
    <row r="19" spans="1:8" ht="28.5">
      <c r="A19" s="98" t="s">
        <v>89</v>
      </c>
      <c r="B19" s="98"/>
      <c r="C19" s="98"/>
      <c r="D19" s="98" t="s">
        <v>878</v>
      </c>
      <c r="E19" s="98"/>
      <c r="F19" s="98"/>
      <c r="G19" s="98"/>
      <c r="H19" s="98"/>
    </row>
    <row r="20" spans="1:8" ht="30">
      <c r="A20" s="99" t="s">
        <v>59</v>
      </c>
      <c r="B20" s="99" t="s">
        <v>879</v>
      </c>
      <c r="C20" s="99" t="s">
        <v>871</v>
      </c>
      <c r="D20" s="99" t="s">
        <v>880</v>
      </c>
      <c r="E20" s="99" t="s">
        <v>11</v>
      </c>
      <c r="F20" s="100">
        <v>9</v>
      </c>
      <c r="G20" s="100"/>
      <c r="H20" s="100">
        <f>ROUND(F20*G20,2)</f>
        <v>0</v>
      </c>
    </row>
    <row r="21" spans="1:8" ht="30">
      <c r="A21" s="99" t="s">
        <v>60</v>
      </c>
      <c r="B21" s="99" t="s">
        <v>881</v>
      </c>
      <c r="C21" s="99" t="s">
        <v>871</v>
      </c>
      <c r="D21" s="99" t="s">
        <v>882</v>
      </c>
      <c r="E21" s="99" t="s">
        <v>7</v>
      </c>
      <c r="F21" s="100">
        <v>2</v>
      </c>
      <c r="G21" s="100"/>
      <c r="H21" s="100">
        <f>ROUND(F21*G21,2)</f>
        <v>0</v>
      </c>
    </row>
    <row r="22" spans="1:8" ht="30">
      <c r="A22" s="99" t="s">
        <v>61</v>
      </c>
      <c r="B22" s="99" t="s">
        <v>65</v>
      </c>
      <c r="C22" s="99" t="s">
        <v>871</v>
      </c>
      <c r="D22" s="99" t="s">
        <v>883</v>
      </c>
      <c r="E22" s="99" t="s">
        <v>68</v>
      </c>
      <c r="F22" s="100">
        <v>2</v>
      </c>
      <c r="G22" s="100"/>
      <c r="H22" s="100">
        <f>ROUND(F22*G22,2)</f>
        <v>0</v>
      </c>
    </row>
    <row r="23" spans="1:8" ht="30">
      <c r="A23" s="99" t="s">
        <v>95</v>
      </c>
      <c r="B23" s="99" t="s">
        <v>65</v>
      </c>
      <c r="C23" s="99" t="s">
        <v>871</v>
      </c>
      <c r="D23" s="99" t="s">
        <v>884</v>
      </c>
      <c r="E23" s="99" t="s">
        <v>68</v>
      </c>
      <c r="F23" s="100">
        <v>1</v>
      </c>
      <c r="G23" s="100"/>
      <c r="H23" s="100">
        <f>ROUND(F23*G23,2)</f>
        <v>0</v>
      </c>
    </row>
    <row r="24" spans="1:8" ht="28.5">
      <c r="A24" s="101"/>
      <c r="B24" s="101"/>
      <c r="C24" s="101"/>
      <c r="D24" s="101" t="s">
        <v>885</v>
      </c>
      <c r="E24" s="101"/>
      <c r="F24" s="101"/>
      <c r="G24" s="101"/>
      <c r="H24" s="101">
        <f>SUM(H20:H23)</f>
        <v>0</v>
      </c>
    </row>
    <row r="25" spans="1:8">
      <c r="A25" s="98" t="s">
        <v>93</v>
      </c>
      <c r="B25" s="98"/>
      <c r="C25" s="98"/>
      <c r="D25" s="98" t="s">
        <v>886</v>
      </c>
      <c r="E25" s="98"/>
      <c r="F25" s="98"/>
      <c r="G25" s="98"/>
      <c r="H25" s="98"/>
    </row>
    <row r="26" spans="1:8" ht="30">
      <c r="A26" s="99" t="s">
        <v>97</v>
      </c>
      <c r="B26" s="99" t="s">
        <v>887</v>
      </c>
      <c r="C26" s="99" t="s">
        <v>888</v>
      </c>
      <c r="D26" s="99" t="s">
        <v>889</v>
      </c>
      <c r="E26" s="99" t="s">
        <v>11</v>
      </c>
      <c r="F26" s="100">
        <v>9</v>
      </c>
      <c r="G26" s="100"/>
      <c r="H26" s="100">
        <f>ROUND(F26*G26,2)</f>
        <v>0</v>
      </c>
    </row>
    <row r="27" spans="1:8">
      <c r="A27" s="101"/>
      <c r="B27" s="101"/>
      <c r="C27" s="101"/>
      <c r="D27" s="101" t="s">
        <v>890</v>
      </c>
      <c r="E27" s="101"/>
      <c r="F27" s="101"/>
      <c r="G27" s="101"/>
      <c r="H27" s="101">
        <f>H26</f>
        <v>0</v>
      </c>
    </row>
    <row r="28" spans="1:8">
      <c r="A28" s="98" t="s">
        <v>100</v>
      </c>
      <c r="B28" s="98"/>
      <c r="C28" s="98"/>
      <c r="D28" s="98" t="s">
        <v>891</v>
      </c>
      <c r="E28" s="98"/>
      <c r="F28" s="98"/>
      <c r="G28" s="98"/>
      <c r="H28" s="98"/>
    </row>
    <row r="29" spans="1:8">
      <c r="A29" s="99" t="s">
        <v>102</v>
      </c>
      <c r="B29" s="99" t="s">
        <v>649</v>
      </c>
      <c r="C29" s="99" t="s">
        <v>871</v>
      </c>
      <c r="D29" s="99" t="s">
        <v>892</v>
      </c>
      <c r="E29" s="99" t="s">
        <v>80</v>
      </c>
      <c r="F29" s="100">
        <v>3.29</v>
      </c>
      <c r="G29" s="100"/>
      <c r="H29" s="100">
        <f>ROUND(F29*G29,2)</f>
        <v>0</v>
      </c>
    </row>
    <row r="30" spans="1:8" ht="28.5">
      <c r="A30" s="101"/>
      <c r="B30" s="101"/>
      <c r="C30" s="101"/>
      <c r="D30" s="101" t="s">
        <v>893</v>
      </c>
      <c r="E30" s="101"/>
      <c r="F30" s="101"/>
      <c r="G30" s="101"/>
      <c r="H30" s="101">
        <f>H29</f>
        <v>0</v>
      </c>
    </row>
    <row r="31" spans="1:8" ht="28.5">
      <c r="A31" s="98" t="s">
        <v>107</v>
      </c>
      <c r="B31" s="98"/>
      <c r="C31" s="98"/>
      <c r="D31" s="98" t="s">
        <v>894</v>
      </c>
      <c r="E31" s="98"/>
      <c r="F31" s="98"/>
      <c r="G31" s="98"/>
      <c r="H31" s="98"/>
    </row>
    <row r="32" spans="1:8">
      <c r="A32" s="99" t="s">
        <v>104</v>
      </c>
      <c r="B32" s="99" t="s">
        <v>895</v>
      </c>
      <c r="C32" s="99" t="s">
        <v>888</v>
      </c>
      <c r="D32" s="99" t="s">
        <v>896</v>
      </c>
      <c r="E32" s="99" t="s">
        <v>11</v>
      </c>
      <c r="F32" s="100">
        <v>9</v>
      </c>
      <c r="G32" s="100"/>
      <c r="H32" s="100">
        <f>ROUND(F32*G32,2)</f>
        <v>0</v>
      </c>
    </row>
    <row r="33" spans="1:8" ht="28.5">
      <c r="A33" s="101"/>
      <c r="B33" s="101"/>
      <c r="C33" s="101"/>
      <c r="D33" s="101" t="s">
        <v>897</v>
      </c>
      <c r="E33" s="101"/>
      <c r="F33" s="101"/>
      <c r="G33" s="101"/>
      <c r="H33" s="101">
        <f>H32</f>
        <v>0</v>
      </c>
    </row>
    <row r="34" spans="1:8" ht="28.5">
      <c r="A34" s="98" t="s">
        <v>113</v>
      </c>
      <c r="B34" s="98"/>
      <c r="C34" s="98"/>
      <c r="D34" s="98" t="s">
        <v>815</v>
      </c>
      <c r="E34" s="98"/>
      <c r="F34" s="98"/>
      <c r="G34" s="98"/>
      <c r="H34" s="98"/>
    </row>
    <row r="35" spans="1:8" ht="45">
      <c r="A35" s="99" t="s">
        <v>109</v>
      </c>
      <c r="B35" s="99" t="s">
        <v>898</v>
      </c>
      <c r="C35" s="99" t="s">
        <v>871</v>
      </c>
      <c r="D35" s="99" t="s">
        <v>899</v>
      </c>
      <c r="E35" s="99" t="s">
        <v>80</v>
      </c>
      <c r="F35" s="100">
        <v>8.6300000000000008</v>
      </c>
      <c r="G35" s="100"/>
      <c r="H35" s="100">
        <f>ROUND(F35*G35,2)</f>
        <v>0</v>
      </c>
    </row>
    <row r="36" spans="1:8" ht="30">
      <c r="A36" s="99" t="s">
        <v>115</v>
      </c>
      <c r="B36" s="99" t="s">
        <v>816</v>
      </c>
      <c r="C36" s="99" t="s">
        <v>871</v>
      </c>
      <c r="D36" s="99" t="s">
        <v>817</v>
      </c>
      <c r="E36" s="99" t="s">
        <v>80</v>
      </c>
      <c r="F36" s="100">
        <v>8.6300000000000008</v>
      </c>
      <c r="G36" s="100"/>
      <c r="H36" s="100">
        <f>ROUND(F36*G36,2)</f>
        <v>0</v>
      </c>
    </row>
    <row r="37" spans="1:8" ht="28.5">
      <c r="A37" s="101"/>
      <c r="B37" s="101"/>
      <c r="C37" s="101"/>
      <c r="D37" s="101" t="s">
        <v>900</v>
      </c>
      <c r="E37" s="101"/>
      <c r="F37" s="101"/>
      <c r="G37" s="101"/>
      <c r="H37" s="101">
        <f>SUM(H35:H36)</f>
        <v>0</v>
      </c>
    </row>
    <row r="38" spans="1:8">
      <c r="A38" s="98" t="s">
        <v>128</v>
      </c>
      <c r="B38" s="98"/>
      <c r="C38" s="98"/>
      <c r="D38" s="98" t="s">
        <v>901</v>
      </c>
      <c r="E38" s="98"/>
      <c r="F38" s="98"/>
      <c r="G38" s="98"/>
      <c r="H38" s="98"/>
    </row>
    <row r="39" spans="1:8">
      <c r="A39" s="99" t="s">
        <v>119</v>
      </c>
      <c r="B39" s="99" t="s">
        <v>282</v>
      </c>
      <c r="C39" s="99" t="s">
        <v>871</v>
      </c>
      <c r="D39" s="99" t="s">
        <v>902</v>
      </c>
      <c r="E39" s="99" t="s">
        <v>7</v>
      </c>
      <c r="F39" s="100">
        <v>34</v>
      </c>
      <c r="G39" s="100"/>
      <c r="H39" s="100">
        <f>ROUND(F39*G39,2)</f>
        <v>0</v>
      </c>
    </row>
    <row r="40" spans="1:8" ht="30">
      <c r="A40" s="99" t="s">
        <v>124</v>
      </c>
      <c r="B40" s="99" t="s">
        <v>903</v>
      </c>
      <c r="C40" s="99" t="s">
        <v>871</v>
      </c>
      <c r="D40" s="99" t="s">
        <v>904</v>
      </c>
      <c r="E40" s="99" t="s">
        <v>7</v>
      </c>
      <c r="F40" s="100">
        <v>34</v>
      </c>
      <c r="G40" s="100"/>
      <c r="H40" s="100">
        <f>ROUND(F40*G40,2)</f>
        <v>0</v>
      </c>
    </row>
    <row r="41" spans="1:8" ht="28.5">
      <c r="A41" s="101"/>
      <c r="B41" s="101"/>
      <c r="C41" s="101"/>
      <c r="D41" s="101" t="s">
        <v>905</v>
      </c>
      <c r="E41" s="101"/>
      <c r="F41" s="101"/>
      <c r="G41" s="101"/>
      <c r="H41" s="101">
        <f>SUM(H39:H40)</f>
        <v>0</v>
      </c>
    </row>
    <row r="42" spans="1:8">
      <c r="A42" s="101"/>
      <c r="B42" s="101"/>
      <c r="C42" s="101"/>
      <c r="D42" s="101" t="s">
        <v>906</v>
      </c>
      <c r="E42" s="101"/>
      <c r="F42" s="101"/>
      <c r="G42" s="101"/>
      <c r="H42" s="101">
        <f>H8+H12+H15+H18+H24+H27+H30+H33+H37+H41</f>
        <v>0</v>
      </c>
    </row>
    <row r="43" spans="1:8">
      <c r="A43" s="101"/>
      <c r="B43" s="101"/>
      <c r="C43" s="101"/>
      <c r="D43" s="101" t="s">
        <v>177</v>
      </c>
      <c r="E43" s="101"/>
      <c r="F43" s="101"/>
      <c r="G43" s="101"/>
      <c r="H43" s="101">
        <f>H42</f>
        <v>0</v>
      </c>
    </row>
  </sheetData>
  <mergeCells count="2">
    <mergeCell ref="A1:H1"/>
    <mergeCell ref="A2:H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4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0"/>
  <sheetViews>
    <sheetView view="pageBreakPreview" topLeftCell="A100" zoomScaleNormal="100" zoomScaleSheetLayoutView="100" workbookViewId="0">
      <selection activeCell="M11" sqref="M11"/>
    </sheetView>
  </sheetViews>
  <sheetFormatPr defaultRowHeight="15"/>
  <cols>
    <col min="1" max="1" width="14.28515625" customWidth="1"/>
    <col min="2" max="3" width="28.5703125" customWidth="1"/>
    <col min="4" max="4" width="57.140625" customWidth="1"/>
    <col min="5" max="8" width="14.28515625" customWidth="1"/>
    <col min="257" max="257" width="14.28515625" customWidth="1"/>
    <col min="258" max="259" width="28.5703125" customWidth="1"/>
    <col min="260" max="260" width="57.140625" customWidth="1"/>
    <col min="261" max="264" width="14.28515625" customWidth="1"/>
    <col min="513" max="513" width="14.28515625" customWidth="1"/>
    <col min="514" max="515" width="28.5703125" customWidth="1"/>
    <col min="516" max="516" width="57.140625" customWidth="1"/>
    <col min="517" max="520" width="14.28515625" customWidth="1"/>
    <col min="769" max="769" width="14.28515625" customWidth="1"/>
    <col min="770" max="771" width="28.5703125" customWidth="1"/>
    <col min="772" max="772" width="57.140625" customWidth="1"/>
    <col min="773" max="776" width="14.28515625" customWidth="1"/>
    <col min="1025" max="1025" width="14.28515625" customWidth="1"/>
    <col min="1026" max="1027" width="28.5703125" customWidth="1"/>
    <col min="1028" max="1028" width="57.140625" customWidth="1"/>
    <col min="1029" max="1032" width="14.28515625" customWidth="1"/>
    <col min="1281" max="1281" width="14.28515625" customWidth="1"/>
    <col min="1282" max="1283" width="28.5703125" customWidth="1"/>
    <col min="1284" max="1284" width="57.140625" customWidth="1"/>
    <col min="1285" max="1288" width="14.28515625" customWidth="1"/>
    <col min="1537" max="1537" width="14.28515625" customWidth="1"/>
    <col min="1538" max="1539" width="28.5703125" customWidth="1"/>
    <col min="1540" max="1540" width="57.140625" customWidth="1"/>
    <col min="1541" max="1544" width="14.28515625" customWidth="1"/>
    <col min="1793" max="1793" width="14.28515625" customWidth="1"/>
    <col min="1794" max="1795" width="28.5703125" customWidth="1"/>
    <col min="1796" max="1796" width="57.140625" customWidth="1"/>
    <col min="1797" max="1800" width="14.28515625" customWidth="1"/>
    <col min="2049" max="2049" width="14.28515625" customWidth="1"/>
    <col min="2050" max="2051" width="28.5703125" customWidth="1"/>
    <col min="2052" max="2052" width="57.140625" customWidth="1"/>
    <col min="2053" max="2056" width="14.28515625" customWidth="1"/>
    <col min="2305" max="2305" width="14.28515625" customWidth="1"/>
    <col min="2306" max="2307" width="28.5703125" customWidth="1"/>
    <col min="2308" max="2308" width="57.140625" customWidth="1"/>
    <col min="2309" max="2312" width="14.28515625" customWidth="1"/>
    <col min="2561" max="2561" width="14.28515625" customWidth="1"/>
    <col min="2562" max="2563" width="28.5703125" customWidth="1"/>
    <col min="2564" max="2564" width="57.140625" customWidth="1"/>
    <col min="2565" max="2568" width="14.28515625" customWidth="1"/>
    <col min="2817" max="2817" width="14.28515625" customWidth="1"/>
    <col min="2818" max="2819" width="28.5703125" customWidth="1"/>
    <col min="2820" max="2820" width="57.140625" customWidth="1"/>
    <col min="2821" max="2824" width="14.28515625" customWidth="1"/>
    <col min="3073" max="3073" width="14.28515625" customWidth="1"/>
    <col min="3074" max="3075" width="28.5703125" customWidth="1"/>
    <col min="3076" max="3076" width="57.140625" customWidth="1"/>
    <col min="3077" max="3080" width="14.28515625" customWidth="1"/>
    <col min="3329" max="3329" width="14.28515625" customWidth="1"/>
    <col min="3330" max="3331" width="28.5703125" customWidth="1"/>
    <col min="3332" max="3332" width="57.140625" customWidth="1"/>
    <col min="3333" max="3336" width="14.28515625" customWidth="1"/>
    <col min="3585" max="3585" width="14.28515625" customWidth="1"/>
    <col min="3586" max="3587" width="28.5703125" customWidth="1"/>
    <col min="3588" max="3588" width="57.140625" customWidth="1"/>
    <col min="3589" max="3592" width="14.28515625" customWidth="1"/>
    <col min="3841" max="3841" width="14.28515625" customWidth="1"/>
    <col min="3842" max="3843" width="28.5703125" customWidth="1"/>
    <col min="3844" max="3844" width="57.140625" customWidth="1"/>
    <col min="3845" max="3848" width="14.28515625" customWidth="1"/>
    <col min="4097" max="4097" width="14.28515625" customWidth="1"/>
    <col min="4098" max="4099" width="28.5703125" customWidth="1"/>
    <col min="4100" max="4100" width="57.140625" customWidth="1"/>
    <col min="4101" max="4104" width="14.28515625" customWidth="1"/>
    <col min="4353" max="4353" width="14.28515625" customWidth="1"/>
    <col min="4354" max="4355" width="28.5703125" customWidth="1"/>
    <col min="4356" max="4356" width="57.140625" customWidth="1"/>
    <col min="4357" max="4360" width="14.28515625" customWidth="1"/>
    <col min="4609" max="4609" width="14.28515625" customWidth="1"/>
    <col min="4610" max="4611" width="28.5703125" customWidth="1"/>
    <col min="4612" max="4612" width="57.140625" customWidth="1"/>
    <col min="4613" max="4616" width="14.28515625" customWidth="1"/>
    <col min="4865" max="4865" width="14.28515625" customWidth="1"/>
    <col min="4866" max="4867" width="28.5703125" customWidth="1"/>
    <col min="4868" max="4868" width="57.140625" customWidth="1"/>
    <col min="4869" max="4872" width="14.28515625" customWidth="1"/>
    <col min="5121" max="5121" width="14.28515625" customWidth="1"/>
    <col min="5122" max="5123" width="28.5703125" customWidth="1"/>
    <col min="5124" max="5124" width="57.140625" customWidth="1"/>
    <col min="5125" max="5128" width="14.28515625" customWidth="1"/>
    <col min="5377" max="5377" width="14.28515625" customWidth="1"/>
    <col min="5378" max="5379" width="28.5703125" customWidth="1"/>
    <col min="5380" max="5380" width="57.140625" customWidth="1"/>
    <col min="5381" max="5384" width="14.28515625" customWidth="1"/>
    <col min="5633" max="5633" width="14.28515625" customWidth="1"/>
    <col min="5634" max="5635" width="28.5703125" customWidth="1"/>
    <col min="5636" max="5636" width="57.140625" customWidth="1"/>
    <col min="5637" max="5640" width="14.28515625" customWidth="1"/>
    <col min="5889" max="5889" width="14.28515625" customWidth="1"/>
    <col min="5890" max="5891" width="28.5703125" customWidth="1"/>
    <col min="5892" max="5892" width="57.140625" customWidth="1"/>
    <col min="5893" max="5896" width="14.28515625" customWidth="1"/>
    <col min="6145" max="6145" width="14.28515625" customWidth="1"/>
    <col min="6146" max="6147" width="28.5703125" customWidth="1"/>
    <col min="6148" max="6148" width="57.140625" customWidth="1"/>
    <col min="6149" max="6152" width="14.28515625" customWidth="1"/>
    <col min="6401" max="6401" width="14.28515625" customWidth="1"/>
    <col min="6402" max="6403" width="28.5703125" customWidth="1"/>
    <col min="6404" max="6404" width="57.140625" customWidth="1"/>
    <col min="6405" max="6408" width="14.28515625" customWidth="1"/>
    <col min="6657" max="6657" width="14.28515625" customWidth="1"/>
    <col min="6658" max="6659" width="28.5703125" customWidth="1"/>
    <col min="6660" max="6660" width="57.140625" customWidth="1"/>
    <col min="6661" max="6664" width="14.28515625" customWidth="1"/>
    <col min="6913" max="6913" width="14.28515625" customWidth="1"/>
    <col min="6914" max="6915" width="28.5703125" customWidth="1"/>
    <col min="6916" max="6916" width="57.140625" customWidth="1"/>
    <col min="6917" max="6920" width="14.28515625" customWidth="1"/>
    <col min="7169" max="7169" width="14.28515625" customWidth="1"/>
    <col min="7170" max="7171" width="28.5703125" customWidth="1"/>
    <col min="7172" max="7172" width="57.140625" customWidth="1"/>
    <col min="7173" max="7176" width="14.28515625" customWidth="1"/>
    <col min="7425" max="7425" width="14.28515625" customWidth="1"/>
    <col min="7426" max="7427" width="28.5703125" customWidth="1"/>
    <col min="7428" max="7428" width="57.140625" customWidth="1"/>
    <col min="7429" max="7432" width="14.28515625" customWidth="1"/>
    <col min="7681" max="7681" width="14.28515625" customWidth="1"/>
    <col min="7682" max="7683" width="28.5703125" customWidth="1"/>
    <col min="7684" max="7684" width="57.140625" customWidth="1"/>
    <col min="7685" max="7688" width="14.28515625" customWidth="1"/>
    <col min="7937" max="7937" width="14.28515625" customWidth="1"/>
    <col min="7938" max="7939" width="28.5703125" customWidth="1"/>
    <col min="7940" max="7940" width="57.140625" customWidth="1"/>
    <col min="7941" max="7944" width="14.28515625" customWidth="1"/>
    <col min="8193" max="8193" width="14.28515625" customWidth="1"/>
    <col min="8194" max="8195" width="28.5703125" customWidth="1"/>
    <col min="8196" max="8196" width="57.140625" customWidth="1"/>
    <col min="8197" max="8200" width="14.28515625" customWidth="1"/>
    <col min="8449" max="8449" width="14.28515625" customWidth="1"/>
    <col min="8450" max="8451" width="28.5703125" customWidth="1"/>
    <col min="8452" max="8452" width="57.140625" customWidth="1"/>
    <col min="8453" max="8456" width="14.28515625" customWidth="1"/>
    <col min="8705" max="8705" width="14.28515625" customWidth="1"/>
    <col min="8706" max="8707" width="28.5703125" customWidth="1"/>
    <col min="8708" max="8708" width="57.140625" customWidth="1"/>
    <col min="8709" max="8712" width="14.28515625" customWidth="1"/>
    <col min="8961" max="8961" width="14.28515625" customWidth="1"/>
    <col min="8962" max="8963" width="28.5703125" customWidth="1"/>
    <col min="8964" max="8964" width="57.140625" customWidth="1"/>
    <col min="8965" max="8968" width="14.28515625" customWidth="1"/>
    <col min="9217" max="9217" width="14.28515625" customWidth="1"/>
    <col min="9218" max="9219" width="28.5703125" customWidth="1"/>
    <col min="9220" max="9220" width="57.140625" customWidth="1"/>
    <col min="9221" max="9224" width="14.28515625" customWidth="1"/>
    <col min="9473" max="9473" width="14.28515625" customWidth="1"/>
    <col min="9474" max="9475" width="28.5703125" customWidth="1"/>
    <col min="9476" max="9476" width="57.140625" customWidth="1"/>
    <col min="9477" max="9480" width="14.28515625" customWidth="1"/>
    <col min="9729" max="9729" width="14.28515625" customWidth="1"/>
    <col min="9730" max="9731" width="28.5703125" customWidth="1"/>
    <col min="9732" max="9732" width="57.140625" customWidth="1"/>
    <col min="9733" max="9736" width="14.28515625" customWidth="1"/>
    <col min="9985" max="9985" width="14.28515625" customWidth="1"/>
    <col min="9986" max="9987" width="28.5703125" customWidth="1"/>
    <col min="9988" max="9988" width="57.140625" customWidth="1"/>
    <col min="9989" max="9992" width="14.28515625" customWidth="1"/>
    <col min="10241" max="10241" width="14.28515625" customWidth="1"/>
    <col min="10242" max="10243" width="28.5703125" customWidth="1"/>
    <col min="10244" max="10244" width="57.140625" customWidth="1"/>
    <col min="10245" max="10248" width="14.28515625" customWidth="1"/>
    <col min="10497" max="10497" width="14.28515625" customWidth="1"/>
    <col min="10498" max="10499" width="28.5703125" customWidth="1"/>
    <col min="10500" max="10500" width="57.140625" customWidth="1"/>
    <col min="10501" max="10504" width="14.28515625" customWidth="1"/>
    <col min="10753" max="10753" width="14.28515625" customWidth="1"/>
    <col min="10754" max="10755" width="28.5703125" customWidth="1"/>
    <col min="10756" max="10756" width="57.140625" customWidth="1"/>
    <col min="10757" max="10760" width="14.28515625" customWidth="1"/>
    <col min="11009" max="11009" width="14.28515625" customWidth="1"/>
    <col min="11010" max="11011" width="28.5703125" customWidth="1"/>
    <col min="11012" max="11012" width="57.140625" customWidth="1"/>
    <col min="11013" max="11016" width="14.28515625" customWidth="1"/>
    <col min="11265" max="11265" width="14.28515625" customWidth="1"/>
    <col min="11266" max="11267" width="28.5703125" customWidth="1"/>
    <col min="11268" max="11268" width="57.140625" customWidth="1"/>
    <col min="11269" max="11272" width="14.28515625" customWidth="1"/>
    <col min="11521" max="11521" width="14.28515625" customWidth="1"/>
    <col min="11522" max="11523" width="28.5703125" customWidth="1"/>
    <col min="11524" max="11524" width="57.140625" customWidth="1"/>
    <col min="11525" max="11528" width="14.28515625" customWidth="1"/>
    <col min="11777" max="11777" width="14.28515625" customWidth="1"/>
    <col min="11778" max="11779" width="28.5703125" customWidth="1"/>
    <col min="11780" max="11780" width="57.140625" customWidth="1"/>
    <col min="11781" max="11784" width="14.28515625" customWidth="1"/>
    <col min="12033" max="12033" width="14.28515625" customWidth="1"/>
    <col min="12034" max="12035" width="28.5703125" customWidth="1"/>
    <col min="12036" max="12036" width="57.140625" customWidth="1"/>
    <col min="12037" max="12040" width="14.28515625" customWidth="1"/>
    <col min="12289" max="12289" width="14.28515625" customWidth="1"/>
    <col min="12290" max="12291" width="28.5703125" customWidth="1"/>
    <col min="12292" max="12292" width="57.140625" customWidth="1"/>
    <col min="12293" max="12296" width="14.28515625" customWidth="1"/>
    <col min="12545" max="12545" width="14.28515625" customWidth="1"/>
    <col min="12546" max="12547" width="28.5703125" customWidth="1"/>
    <col min="12548" max="12548" width="57.140625" customWidth="1"/>
    <col min="12549" max="12552" width="14.28515625" customWidth="1"/>
    <col min="12801" max="12801" width="14.28515625" customWidth="1"/>
    <col min="12802" max="12803" width="28.5703125" customWidth="1"/>
    <col min="12804" max="12804" width="57.140625" customWidth="1"/>
    <col min="12805" max="12808" width="14.28515625" customWidth="1"/>
    <col min="13057" max="13057" width="14.28515625" customWidth="1"/>
    <col min="13058" max="13059" width="28.5703125" customWidth="1"/>
    <col min="13060" max="13060" width="57.140625" customWidth="1"/>
    <col min="13061" max="13064" width="14.28515625" customWidth="1"/>
    <col min="13313" max="13313" width="14.28515625" customWidth="1"/>
    <col min="13314" max="13315" width="28.5703125" customWidth="1"/>
    <col min="13316" max="13316" width="57.140625" customWidth="1"/>
    <col min="13317" max="13320" width="14.28515625" customWidth="1"/>
    <col min="13569" max="13569" width="14.28515625" customWidth="1"/>
    <col min="13570" max="13571" width="28.5703125" customWidth="1"/>
    <col min="13572" max="13572" width="57.140625" customWidth="1"/>
    <col min="13573" max="13576" width="14.28515625" customWidth="1"/>
    <col min="13825" max="13825" width="14.28515625" customWidth="1"/>
    <col min="13826" max="13827" width="28.5703125" customWidth="1"/>
    <col min="13828" max="13828" width="57.140625" customWidth="1"/>
    <col min="13829" max="13832" width="14.28515625" customWidth="1"/>
    <col min="14081" max="14081" width="14.28515625" customWidth="1"/>
    <col min="14082" max="14083" width="28.5703125" customWidth="1"/>
    <col min="14084" max="14084" width="57.140625" customWidth="1"/>
    <col min="14085" max="14088" width="14.28515625" customWidth="1"/>
    <col min="14337" max="14337" width="14.28515625" customWidth="1"/>
    <col min="14338" max="14339" width="28.5703125" customWidth="1"/>
    <col min="14340" max="14340" width="57.140625" customWidth="1"/>
    <col min="14341" max="14344" width="14.28515625" customWidth="1"/>
    <col min="14593" max="14593" width="14.28515625" customWidth="1"/>
    <col min="14594" max="14595" width="28.5703125" customWidth="1"/>
    <col min="14596" max="14596" width="57.140625" customWidth="1"/>
    <col min="14597" max="14600" width="14.28515625" customWidth="1"/>
    <col min="14849" max="14849" width="14.28515625" customWidth="1"/>
    <col min="14850" max="14851" width="28.5703125" customWidth="1"/>
    <col min="14852" max="14852" width="57.140625" customWidth="1"/>
    <col min="14853" max="14856" width="14.28515625" customWidth="1"/>
    <col min="15105" max="15105" width="14.28515625" customWidth="1"/>
    <col min="15106" max="15107" width="28.5703125" customWidth="1"/>
    <col min="15108" max="15108" width="57.140625" customWidth="1"/>
    <col min="15109" max="15112" width="14.28515625" customWidth="1"/>
    <col min="15361" max="15361" width="14.28515625" customWidth="1"/>
    <col min="15362" max="15363" width="28.5703125" customWidth="1"/>
    <col min="15364" max="15364" width="57.140625" customWidth="1"/>
    <col min="15365" max="15368" width="14.28515625" customWidth="1"/>
    <col min="15617" max="15617" width="14.28515625" customWidth="1"/>
    <col min="15618" max="15619" width="28.5703125" customWidth="1"/>
    <col min="15620" max="15620" width="57.140625" customWidth="1"/>
    <col min="15621" max="15624" width="14.28515625" customWidth="1"/>
    <col min="15873" max="15873" width="14.28515625" customWidth="1"/>
    <col min="15874" max="15875" width="28.5703125" customWidth="1"/>
    <col min="15876" max="15876" width="57.140625" customWidth="1"/>
    <col min="15877" max="15880" width="14.28515625" customWidth="1"/>
    <col min="16129" max="16129" width="14.28515625" customWidth="1"/>
    <col min="16130" max="16131" width="28.5703125" customWidth="1"/>
    <col min="16132" max="16132" width="57.140625" customWidth="1"/>
    <col min="16133" max="16136" width="14.28515625" customWidth="1"/>
  </cols>
  <sheetData>
    <row r="1" spans="1:8">
      <c r="A1" s="206" t="str">
        <f>zzk!A1</f>
        <v>Przebudowa ulicy Grunwaldzkiej</v>
      </c>
      <c r="B1" s="206"/>
      <c r="C1" s="206"/>
      <c r="D1" s="206"/>
      <c r="E1" s="206"/>
      <c r="F1" s="206"/>
      <c r="G1" s="206"/>
      <c r="H1" s="206"/>
    </row>
    <row r="2" spans="1:8">
      <c r="A2" s="204" t="str">
        <f>zzk!B14</f>
        <v>Sieć wodociągowa</v>
      </c>
      <c r="B2" s="205"/>
      <c r="C2" s="205"/>
      <c r="D2" s="205"/>
      <c r="E2" s="205"/>
      <c r="F2" s="205"/>
      <c r="G2" s="205"/>
      <c r="H2" s="205"/>
    </row>
    <row r="3" spans="1:8">
      <c r="A3" s="58" t="s">
        <v>47</v>
      </c>
      <c r="B3" s="58" t="s">
        <v>48</v>
      </c>
      <c r="C3" s="58" t="s">
        <v>49</v>
      </c>
      <c r="D3" s="58" t="s">
        <v>50</v>
      </c>
      <c r="E3" s="58" t="s">
        <v>3</v>
      </c>
      <c r="F3" s="58" t="s">
        <v>51</v>
      </c>
      <c r="G3" s="58" t="s">
        <v>52</v>
      </c>
      <c r="H3" s="58" t="s">
        <v>53</v>
      </c>
    </row>
    <row r="4" spans="1:8">
      <c r="A4" s="58" t="s">
        <v>54</v>
      </c>
      <c r="B4" s="58" t="s">
        <v>55</v>
      </c>
      <c r="C4" s="58" t="s">
        <v>56</v>
      </c>
      <c r="D4" s="58" t="s">
        <v>57</v>
      </c>
      <c r="E4" s="58" t="s">
        <v>58</v>
      </c>
      <c r="F4" s="58" t="s">
        <v>59</v>
      </c>
      <c r="G4" s="58" t="s">
        <v>60</v>
      </c>
      <c r="H4" s="58" t="s">
        <v>61</v>
      </c>
    </row>
    <row r="5" spans="1:8">
      <c r="A5" s="59" t="s">
        <v>54</v>
      </c>
      <c r="B5" s="59"/>
      <c r="C5" s="59"/>
      <c r="D5" s="59" t="s">
        <v>907</v>
      </c>
      <c r="E5" s="59"/>
      <c r="F5" s="59"/>
      <c r="G5" s="59"/>
      <c r="H5" s="59"/>
    </row>
    <row r="6" spans="1:8">
      <c r="A6" s="59" t="s">
        <v>63</v>
      </c>
      <c r="B6" s="59"/>
      <c r="C6" s="59"/>
      <c r="D6" s="59" t="s">
        <v>638</v>
      </c>
      <c r="E6" s="59"/>
      <c r="F6" s="59"/>
      <c r="G6" s="59"/>
      <c r="H6" s="59"/>
    </row>
    <row r="7" spans="1:8" ht="33">
      <c r="A7" s="60" t="s">
        <v>54</v>
      </c>
      <c r="B7" s="60" t="s">
        <v>639</v>
      </c>
      <c r="C7" s="60" t="s">
        <v>640</v>
      </c>
      <c r="D7" s="60" t="s">
        <v>641</v>
      </c>
      <c r="E7" s="60" t="s">
        <v>13</v>
      </c>
      <c r="F7" s="61">
        <v>0.4</v>
      </c>
      <c r="G7" s="61">
        <v>0</v>
      </c>
      <c r="H7" s="61">
        <f>ROUND(F7*G7,2)</f>
        <v>0</v>
      </c>
    </row>
    <row r="8" spans="1:8">
      <c r="A8" s="62"/>
      <c r="B8" s="62"/>
      <c r="C8" s="62"/>
      <c r="D8" s="62" t="s">
        <v>642</v>
      </c>
      <c r="E8" s="62"/>
      <c r="F8" s="62"/>
      <c r="G8" s="62"/>
      <c r="H8" s="62">
        <f>H7</f>
        <v>0</v>
      </c>
    </row>
    <row r="9" spans="1:8">
      <c r="A9" s="59" t="s">
        <v>72</v>
      </c>
      <c r="B9" s="59"/>
      <c r="C9" s="59"/>
      <c r="D9" s="59" t="s">
        <v>730</v>
      </c>
      <c r="E9" s="59"/>
      <c r="F9" s="59"/>
      <c r="G9" s="59"/>
      <c r="H9" s="59"/>
    </row>
    <row r="10" spans="1:8" ht="66">
      <c r="A10" s="60" t="s">
        <v>55</v>
      </c>
      <c r="B10" s="60" t="s">
        <v>731</v>
      </c>
      <c r="C10" s="60" t="s">
        <v>908</v>
      </c>
      <c r="D10" s="60" t="s">
        <v>841</v>
      </c>
      <c r="E10" s="60" t="s">
        <v>80</v>
      </c>
      <c r="F10" s="61">
        <v>522.36</v>
      </c>
      <c r="G10" s="61">
        <v>0</v>
      </c>
      <c r="H10" s="61">
        <f>ROUND(F10*G10,2)</f>
        <v>0</v>
      </c>
    </row>
    <row r="11" spans="1:8" ht="49.5">
      <c r="A11" s="60" t="s">
        <v>56</v>
      </c>
      <c r="B11" s="60" t="s">
        <v>733</v>
      </c>
      <c r="C11" s="60" t="s">
        <v>908</v>
      </c>
      <c r="D11" s="60" t="s">
        <v>842</v>
      </c>
      <c r="E11" s="60" t="s">
        <v>80</v>
      </c>
      <c r="F11" s="61">
        <v>223.87</v>
      </c>
      <c r="G11" s="61">
        <v>0</v>
      </c>
      <c r="H11" s="61">
        <f>ROUND(F11*G11,2)</f>
        <v>0</v>
      </c>
    </row>
    <row r="12" spans="1:8" ht="33">
      <c r="A12" s="60" t="s">
        <v>57</v>
      </c>
      <c r="B12" s="60" t="s">
        <v>707</v>
      </c>
      <c r="C12" s="60" t="s">
        <v>909</v>
      </c>
      <c r="D12" s="60" t="s">
        <v>735</v>
      </c>
      <c r="E12" s="60" t="s">
        <v>12</v>
      </c>
      <c r="F12" s="61">
        <v>1</v>
      </c>
      <c r="G12" s="61">
        <v>0</v>
      </c>
      <c r="H12" s="61">
        <f>ROUND(F12*G12,2)</f>
        <v>0</v>
      </c>
    </row>
    <row r="13" spans="1:8">
      <c r="A13" s="62"/>
      <c r="B13" s="62"/>
      <c r="C13" s="62"/>
      <c r="D13" s="62" t="s">
        <v>872</v>
      </c>
      <c r="E13" s="62"/>
      <c r="F13" s="62"/>
      <c r="G13" s="62"/>
      <c r="H13" s="62">
        <f>SUM(H10:H12)</f>
        <v>0</v>
      </c>
    </row>
    <row r="14" spans="1:8">
      <c r="A14" s="59" t="s">
        <v>76</v>
      </c>
      <c r="B14" s="59"/>
      <c r="C14" s="59"/>
      <c r="D14" s="59" t="s">
        <v>737</v>
      </c>
      <c r="E14" s="59"/>
      <c r="F14" s="59"/>
      <c r="G14" s="59"/>
      <c r="H14" s="59"/>
    </row>
    <row r="15" spans="1:8" ht="49.5">
      <c r="A15" s="60" t="s">
        <v>58</v>
      </c>
      <c r="B15" s="60" t="s">
        <v>738</v>
      </c>
      <c r="C15" s="60" t="s">
        <v>908</v>
      </c>
      <c r="D15" s="60" t="s">
        <v>739</v>
      </c>
      <c r="E15" s="60" t="s">
        <v>123</v>
      </c>
      <c r="F15" s="61">
        <v>1603.86</v>
      </c>
      <c r="G15" s="61">
        <v>0</v>
      </c>
      <c r="H15" s="61">
        <f>ROUND(F15*G15,2)</f>
        <v>0</v>
      </c>
    </row>
    <row r="16" spans="1:8" ht="28.5">
      <c r="A16" s="62"/>
      <c r="B16" s="62"/>
      <c r="C16" s="62"/>
      <c r="D16" s="62" t="s">
        <v>910</v>
      </c>
      <c r="E16" s="62"/>
      <c r="F16" s="62"/>
      <c r="G16" s="62"/>
      <c r="H16" s="62">
        <f>H15</f>
        <v>0</v>
      </c>
    </row>
    <row r="17" spans="1:8">
      <c r="A17" s="59" t="s">
        <v>84</v>
      </c>
      <c r="B17" s="59"/>
      <c r="C17" s="59"/>
      <c r="D17" s="59" t="s">
        <v>911</v>
      </c>
      <c r="E17" s="59"/>
      <c r="F17" s="59"/>
      <c r="G17" s="59"/>
      <c r="H17" s="59"/>
    </row>
    <row r="18" spans="1:8" ht="16.5">
      <c r="A18" s="60" t="s">
        <v>59</v>
      </c>
      <c r="B18" s="60" t="s">
        <v>912</v>
      </c>
      <c r="C18" s="60" t="s">
        <v>909</v>
      </c>
      <c r="D18" s="60" t="s">
        <v>913</v>
      </c>
      <c r="E18" s="60" t="s">
        <v>11</v>
      </c>
      <c r="F18" s="61">
        <v>263.5</v>
      </c>
      <c r="G18" s="61">
        <v>0</v>
      </c>
      <c r="H18" s="61">
        <f>ROUND(F18*G18,2)</f>
        <v>0</v>
      </c>
    </row>
    <row r="19" spans="1:8" ht="33">
      <c r="A19" s="60" t="s">
        <v>60</v>
      </c>
      <c r="B19" s="60" t="s">
        <v>914</v>
      </c>
      <c r="C19" s="60" t="s">
        <v>909</v>
      </c>
      <c r="D19" s="60" t="s">
        <v>1197</v>
      </c>
      <c r="E19" s="60" t="s">
        <v>12</v>
      </c>
      <c r="F19" s="61">
        <v>16</v>
      </c>
      <c r="G19" s="61">
        <v>0</v>
      </c>
      <c r="H19" s="61">
        <f>ROUND(F19*G19,2)</f>
        <v>0</v>
      </c>
    </row>
    <row r="20" spans="1:8" ht="49.5">
      <c r="A20" s="60" t="s">
        <v>61</v>
      </c>
      <c r="B20" s="60" t="s">
        <v>915</v>
      </c>
      <c r="C20" s="60" t="s">
        <v>909</v>
      </c>
      <c r="D20" s="60" t="s">
        <v>1198</v>
      </c>
      <c r="E20" s="60" t="s">
        <v>12</v>
      </c>
      <c r="F20" s="61">
        <v>2</v>
      </c>
      <c r="G20" s="61">
        <v>0</v>
      </c>
      <c r="H20" s="61">
        <f>ROUND(F20*G20,2)</f>
        <v>0</v>
      </c>
    </row>
    <row r="21" spans="1:8" ht="49.5">
      <c r="A21" s="60" t="s">
        <v>95</v>
      </c>
      <c r="B21" s="60" t="s">
        <v>916</v>
      </c>
      <c r="C21" s="60" t="s">
        <v>909</v>
      </c>
      <c r="D21" s="60" t="s">
        <v>1199</v>
      </c>
      <c r="E21" s="60" t="s">
        <v>12</v>
      </c>
      <c r="F21" s="61">
        <v>2</v>
      </c>
      <c r="G21" s="61">
        <v>0</v>
      </c>
      <c r="H21" s="61">
        <f>ROUND(F21*G21,2)</f>
        <v>0</v>
      </c>
    </row>
    <row r="22" spans="1:8">
      <c r="A22" s="62"/>
      <c r="B22" s="62"/>
      <c r="C22" s="62"/>
      <c r="D22" s="62" t="s">
        <v>917</v>
      </c>
      <c r="E22" s="62"/>
      <c r="F22" s="62"/>
      <c r="G22" s="62"/>
      <c r="H22" s="62">
        <f>SUM(H18:H21)</f>
        <v>0</v>
      </c>
    </row>
    <row r="23" spans="1:8">
      <c r="A23" s="59" t="s">
        <v>89</v>
      </c>
      <c r="B23" s="59"/>
      <c r="C23" s="59"/>
      <c r="D23" s="59" t="s">
        <v>875</v>
      </c>
      <c r="E23" s="59"/>
      <c r="F23" s="59"/>
      <c r="G23" s="59"/>
      <c r="H23" s="59"/>
    </row>
    <row r="24" spans="1:8" ht="33">
      <c r="A24" s="60" t="s">
        <v>97</v>
      </c>
      <c r="B24" s="60" t="s">
        <v>918</v>
      </c>
      <c r="C24" s="60" t="s">
        <v>121</v>
      </c>
      <c r="D24" s="60" t="s">
        <v>919</v>
      </c>
      <c r="E24" s="60" t="s">
        <v>80</v>
      </c>
      <c r="F24" s="61">
        <v>38.520000000000003</v>
      </c>
      <c r="G24" s="61">
        <v>0</v>
      </c>
      <c r="H24" s="61">
        <f>ROUND(F24*G24,2)</f>
        <v>0</v>
      </c>
    </row>
    <row r="25" spans="1:8">
      <c r="A25" s="62"/>
      <c r="B25" s="62"/>
      <c r="C25" s="62"/>
      <c r="D25" s="62" t="s">
        <v>920</v>
      </c>
      <c r="E25" s="62"/>
      <c r="F25" s="62"/>
      <c r="G25" s="62"/>
      <c r="H25" s="62">
        <f>H24</f>
        <v>0</v>
      </c>
    </row>
    <row r="26" spans="1:8" ht="28.5">
      <c r="A26" s="59" t="s">
        <v>93</v>
      </c>
      <c r="B26" s="59"/>
      <c r="C26" s="59"/>
      <c r="D26" s="59" t="s">
        <v>1200</v>
      </c>
      <c r="E26" s="59"/>
      <c r="F26" s="59"/>
      <c r="G26" s="59"/>
      <c r="H26" s="59"/>
    </row>
    <row r="27" spans="1:8" ht="16.5">
      <c r="A27" s="60" t="s">
        <v>102</v>
      </c>
      <c r="B27" s="60" t="s">
        <v>921</v>
      </c>
      <c r="C27" s="60" t="s">
        <v>909</v>
      </c>
      <c r="D27" s="60" t="s">
        <v>1201</v>
      </c>
      <c r="E27" s="60" t="s">
        <v>11</v>
      </c>
      <c r="F27" s="61">
        <v>256.39999999999998</v>
      </c>
      <c r="G27" s="61">
        <v>0</v>
      </c>
      <c r="H27" s="61">
        <f t="shared" ref="H27:H36" si="0">ROUND(F27*G27,2)</f>
        <v>0</v>
      </c>
    </row>
    <row r="28" spans="1:8" ht="49.5">
      <c r="A28" s="60" t="s">
        <v>104</v>
      </c>
      <c r="B28" s="60" t="s">
        <v>922</v>
      </c>
      <c r="C28" s="60" t="s">
        <v>909</v>
      </c>
      <c r="D28" s="60" t="s">
        <v>923</v>
      </c>
      <c r="E28" s="60" t="s">
        <v>655</v>
      </c>
      <c r="F28" s="61">
        <v>38</v>
      </c>
      <c r="G28" s="61">
        <v>0</v>
      </c>
      <c r="H28" s="61">
        <f t="shared" si="0"/>
        <v>0</v>
      </c>
    </row>
    <row r="29" spans="1:8" ht="33">
      <c r="A29" s="60" t="s">
        <v>109</v>
      </c>
      <c r="B29" s="60" t="s">
        <v>924</v>
      </c>
      <c r="C29" s="60" t="s">
        <v>909</v>
      </c>
      <c r="D29" s="60" t="s">
        <v>925</v>
      </c>
      <c r="E29" s="60" t="s">
        <v>7</v>
      </c>
      <c r="F29" s="61">
        <v>17</v>
      </c>
      <c r="G29" s="61">
        <v>0</v>
      </c>
      <c r="H29" s="61">
        <f t="shared" si="0"/>
        <v>0</v>
      </c>
    </row>
    <row r="30" spans="1:8" ht="33">
      <c r="A30" s="60" t="s">
        <v>115</v>
      </c>
      <c r="B30" s="60" t="s">
        <v>707</v>
      </c>
      <c r="C30" s="60" t="s">
        <v>909</v>
      </c>
      <c r="D30" s="60" t="s">
        <v>926</v>
      </c>
      <c r="E30" s="60" t="s">
        <v>68</v>
      </c>
      <c r="F30" s="61">
        <v>2</v>
      </c>
      <c r="G30" s="61">
        <v>0</v>
      </c>
      <c r="H30" s="61">
        <f t="shared" si="0"/>
        <v>0</v>
      </c>
    </row>
    <row r="31" spans="1:8" ht="33">
      <c r="A31" s="60" t="s">
        <v>119</v>
      </c>
      <c r="B31" s="60" t="s">
        <v>707</v>
      </c>
      <c r="C31" s="60" t="s">
        <v>909</v>
      </c>
      <c r="D31" s="60" t="s">
        <v>927</v>
      </c>
      <c r="E31" s="60" t="s">
        <v>68</v>
      </c>
      <c r="F31" s="61">
        <v>2</v>
      </c>
      <c r="G31" s="61">
        <v>0</v>
      </c>
      <c r="H31" s="61">
        <f t="shared" si="0"/>
        <v>0</v>
      </c>
    </row>
    <row r="32" spans="1:8" ht="16.5">
      <c r="A32" s="60" t="s">
        <v>124</v>
      </c>
      <c r="B32" s="60" t="s">
        <v>928</v>
      </c>
      <c r="C32" s="60" t="s">
        <v>909</v>
      </c>
      <c r="D32" s="60" t="s">
        <v>929</v>
      </c>
      <c r="E32" s="60" t="s">
        <v>7</v>
      </c>
      <c r="F32" s="61">
        <v>1</v>
      </c>
      <c r="G32" s="61">
        <v>0</v>
      </c>
      <c r="H32" s="61">
        <f t="shared" si="0"/>
        <v>0</v>
      </c>
    </row>
    <row r="33" spans="1:8" ht="16.5">
      <c r="A33" s="60" t="s">
        <v>130</v>
      </c>
      <c r="B33" s="60" t="s">
        <v>928</v>
      </c>
      <c r="C33" s="60" t="s">
        <v>909</v>
      </c>
      <c r="D33" s="60" t="s">
        <v>930</v>
      </c>
      <c r="E33" s="60" t="s">
        <v>7</v>
      </c>
      <c r="F33" s="61">
        <v>2</v>
      </c>
      <c r="G33" s="61">
        <v>0</v>
      </c>
      <c r="H33" s="61">
        <f t="shared" si="0"/>
        <v>0</v>
      </c>
    </row>
    <row r="34" spans="1:8" ht="16.5">
      <c r="A34" s="60" t="s">
        <v>134</v>
      </c>
      <c r="B34" s="60" t="s">
        <v>931</v>
      </c>
      <c r="C34" s="60" t="s">
        <v>909</v>
      </c>
      <c r="D34" s="60" t="s">
        <v>932</v>
      </c>
      <c r="E34" s="60" t="s">
        <v>68</v>
      </c>
      <c r="F34" s="61">
        <v>9</v>
      </c>
      <c r="G34" s="61">
        <v>0</v>
      </c>
      <c r="H34" s="61">
        <f t="shared" si="0"/>
        <v>0</v>
      </c>
    </row>
    <row r="35" spans="1:8" ht="33">
      <c r="A35" s="60" t="s">
        <v>137</v>
      </c>
      <c r="B35" s="60" t="s">
        <v>928</v>
      </c>
      <c r="C35" s="60" t="s">
        <v>909</v>
      </c>
      <c r="D35" s="60" t="s">
        <v>933</v>
      </c>
      <c r="E35" s="60" t="s">
        <v>7</v>
      </c>
      <c r="F35" s="61">
        <v>1</v>
      </c>
      <c r="G35" s="61">
        <v>0</v>
      </c>
      <c r="H35" s="61">
        <f t="shared" si="0"/>
        <v>0</v>
      </c>
    </row>
    <row r="36" spans="1:8" ht="16.5">
      <c r="A36" s="60" t="s">
        <v>140</v>
      </c>
      <c r="B36" s="60" t="s">
        <v>934</v>
      </c>
      <c r="C36" s="60" t="s">
        <v>909</v>
      </c>
      <c r="D36" s="60" t="s">
        <v>935</v>
      </c>
      <c r="E36" s="60" t="s">
        <v>655</v>
      </c>
      <c r="F36" s="61">
        <v>6</v>
      </c>
      <c r="G36" s="61">
        <v>0</v>
      </c>
      <c r="H36" s="61">
        <f t="shared" si="0"/>
        <v>0</v>
      </c>
    </row>
    <row r="37" spans="1:8" ht="28.5">
      <c r="A37" s="62"/>
      <c r="B37" s="62"/>
      <c r="C37" s="62"/>
      <c r="D37" s="62" t="s">
        <v>1202</v>
      </c>
      <c r="E37" s="62"/>
      <c r="F37" s="62"/>
      <c r="G37" s="62"/>
      <c r="H37" s="62">
        <f>SUM(H27:H36)</f>
        <v>0</v>
      </c>
    </row>
    <row r="38" spans="1:8" ht="28.5">
      <c r="A38" s="59" t="s">
        <v>100</v>
      </c>
      <c r="B38" s="59"/>
      <c r="C38" s="59"/>
      <c r="D38" s="59" t="s">
        <v>1203</v>
      </c>
      <c r="E38" s="59"/>
      <c r="F38" s="59"/>
      <c r="G38" s="59"/>
      <c r="H38" s="59"/>
    </row>
    <row r="39" spans="1:8" ht="16.5">
      <c r="A39" s="60" t="s">
        <v>143</v>
      </c>
      <c r="B39" s="60" t="s">
        <v>936</v>
      </c>
      <c r="C39" s="60" t="s">
        <v>909</v>
      </c>
      <c r="D39" s="60" t="s">
        <v>1204</v>
      </c>
      <c r="E39" s="60" t="s">
        <v>11</v>
      </c>
      <c r="F39" s="61">
        <v>11</v>
      </c>
      <c r="G39" s="61">
        <v>0</v>
      </c>
      <c r="H39" s="61">
        <f>ROUND(F39*G39,2)</f>
        <v>0</v>
      </c>
    </row>
    <row r="40" spans="1:8" ht="49.5">
      <c r="A40" s="60" t="s">
        <v>146</v>
      </c>
      <c r="B40" s="60" t="s">
        <v>937</v>
      </c>
      <c r="C40" s="60" t="s">
        <v>909</v>
      </c>
      <c r="D40" s="60" t="s">
        <v>938</v>
      </c>
      <c r="E40" s="60" t="s">
        <v>655</v>
      </c>
      <c r="F40" s="61">
        <v>2</v>
      </c>
      <c r="G40" s="61">
        <v>0</v>
      </c>
      <c r="H40" s="61">
        <f>ROUND(F40*G40,2)</f>
        <v>0</v>
      </c>
    </row>
    <row r="41" spans="1:8" ht="16.5">
      <c r="A41" s="60" t="s">
        <v>149</v>
      </c>
      <c r="B41" s="60" t="s">
        <v>939</v>
      </c>
      <c r="C41" s="60" t="s">
        <v>909</v>
      </c>
      <c r="D41" s="60" t="s">
        <v>940</v>
      </c>
      <c r="E41" s="60" t="s">
        <v>68</v>
      </c>
      <c r="F41" s="61">
        <v>2</v>
      </c>
      <c r="G41" s="61">
        <v>0</v>
      </c>
      <c r="H41" s="61">
        <f>ROUND(F41*G41,2)</f>
        <v>0</v>
      </c>
    </row>
    <row r="42" spans="1:8" ht="33">
      <c r="A42" s="60" t="s">
        <v>152</v>
      </c>
      <c r="B42" s="60" t="s">
        <v>941</v>
      </c>
      <c r="C42" s="60" t="s">
        <v>909</v>
      </c>
      <c r="D42" s="60" t="s">
        <v>942</v>
      </c>
      <c r="E42" s="60" t="s">
        <v>655</v>
      </c>
      <c r="F42" s="61">
        <v>2</v>
      </c>
      <c r="G42" s="61">
        <v>0</v>
      </c>
      <c r="H42" s="61">
        <f>ROUND(F42*G42,2)</f>
        <v>0</v>
      </c>
    </row>
    <row r="43" spans="1:8" ht="28.5">
      <c r="A43" s="62"/>
      <c r="B43" s="62"/>
      <c r="C43" s="62"/>
      <c r="D43" s="62" t="s">
        <v>1205</v>
      </c>
      <c r="E43" s="62"/>
      <c r="F43" s="62"/>
      <c r="G43" s="62"/>
      <c r="H43" s="62">
        <f>SUM(H39:H42)</f>
        <v>0</v>
      </c>
    </row>
    <row r="44" spans="1:8" ht="28.5">
      <c r="A44" s="59" t="s">
        <v>107</v>
      </c>
      <c r="B44" s="59"/>
      <c r="C44" s="59"/>
      <c r="D44" s="59" t="s">
        <v>1206</v>
      </c>
      <c r="E44" s="59"/>
      <c r="F44" s="59"/>
      <c r="G44" s="59"/>
      <c r="H44" s="59"/>
    </row>
    <row r="45" spans="1:8" ht="16.5">
      <c r="A45" s="60" t="s">
        <v>155</v>
      </c>
      <c r="B45" s="60" t="s">
        <v>943</v>
      </c>
      <c r="C45" s="60" t="s">
        <v>909</v>
      </c>
      <c r="D45" s="60" t="s">
        <v>1207</v>
      </c>
      <c r="E45" s="60" t="s">
        <v>11</v>
      </c>
      <c r="F45" s="61">
        <v>19</v>
      </c>
      <c r="G45" s="61">
        <v>0</v>
      </c>
      <c r="H45" s="61">
        <f t="shared" ref="H45:H50" si="1">ROUND(F45*G45,2)</f>
        <v>0</v>
      </c>
    </row>
    <row r="46" spans="1:8" ht="49.5">
      <c r="A46" s="60" t="s">
        <v>158</v>
      </c>
      <c r="B46" s="60" t="s">
        <v>944</v>
      </c>
      <c r="C46" s="60" t="s">
        <v>909</v>
      </c>
      <c r="D46" s="60" t="s">
        <v>945</v>
      </c>
      <c r="E46" s="60" t="s">
        <v>655</v>
      </c>
      <c r="F46" s="61">
        <v>4</v>
      </c>
      <c r="G46" s="61">
        <v>0</v>
      </c>
      <c r="H46" s="61">
        <f t="shared" si="1"/>
        <v>0</v>
      </c>
    </row>
    <row r="47" spans="1:8" ht="33">
      <c r="A47" s="60" t="s">
        <v>161</v>
      </c>
      <c r="B47" s="60" t="s">
        <v>707</v>
      </c>
      <c r="C47" s="60" t="s">
        <v>909</v>
      </c>
      <c r="D47" s="60" t="s">
        <v>946</v>
      </c>
      <c r="E47" s="60" t="s">
        <v>68</v>
      </c>
      <c r="F47" s="61">
        <v>1</v>
      </c>
      <c r="G47" s="61">
        <v>0</v>
      </c>
      <c r="H47" s="61">
        <f t="shared" si="1"/>
        <v>0</v>
      </c>
    </row>
    <row r="48" spans="1:8" ht="33">
      <c r="A48" s="60" t="s">
        <v>167</v>
      </c>
      <c r="B48" s="60" t="s">
        <v>707</v>
      </c>
      <c r="C48" s="60" t="s">
        <v>909</v>
      </c>
      <c r="D48" s="60" t="s">
        <v>947</v>
      </c>
      <c r="E48" s="60" t="s">
        <v>68</v>
      </c>
      <c r="F48" s="61">
        <v>1</v>
      </c>
      <c r="G48" s="61">
        <v>0</v>
      </c>
      <c r="H48" s="61">
        <f t="shared" si="1"/>
        <v>0</v>
      </c>
    </row>
    <row r="49" spans="1:8" ht="16.5">
      <c r="A49" s="60" t="s">
        <v>170</v>
      </c>
      <c r="B49" s="60" t="s">
        <v>948</v>
      </c>
      <c r="C49" s="60" t="s">
        <v>909</v>
      </c>
      <c r="D49" s="60" t="s">
        <v>949</v>
      </c>
      <c r="E49" s="60" t="s">
        <v>68</v>
      </c>
      <c r="F49" s="61">
        <v>3</v>
      </c>
      <c r="G49" s="61">
        <v>0</v>
      </c>
      <c r="H49" s="61">
        <f t="shared" si="1"/>
        <v>0</v>
      </c>
    </row>
    <row r="50" spans="1:8" ht="33">
      <c r="A50" s="60" t="s">
        <v>172</v>
      </c>
      <c r="B50" s="60" t="s">
        <v>941</v>
      </c>
      <c r="C50" s="60" t="s">
        <v>909</v>
      </c>
      <c r="D50" s="60" t="s">
        <v>950</v>
      </c>
      <c r="E50" s="60" t="s">
        <v>655</v>
      </c>
      <c r="F50" s="61">
        <v>1</v>
      </c>
      <c r="G50" s="61">
        <v>0</v>
      </c>
      <c r="H50" s="61">
        <f t="shared" si="1"/>
        <v>0</v>
      </c>
    </row>
    <row r="51" spans="1:8" ht="28.5">
      <c r="A51" s="62"/>
      <c r="B51" s="62"/>
      <c r="C51" s="62"/>
      <c r="D51" s="62" t="s">
        <v>1208</v>
      </c>
      <c r="E51" s="62"/>
      <c r="F51" s="62"/>
      <c r="G51" s="62"/>
      <c r="H51" s="62">
        <f>SUM(H45:H50)</f>
        <v>0</v>
      </c>
    </row>
    <row r="52" spans="1:8" ht="28.5">
      <c r="A52" s="59" t="s">
        <v>113</v>
      </c>
      <c r="B52" s="59"/>
      <c r="C52" s="59"/>
      <c r="D52" s="59" t="s">
        <v>1209</v>
      </c>
      <c r="E52" s="59"/>
      <c r="F52" s="59"/>
      <c r="G52" s="59"/>
      <c r="H52" s="59"/>
    </row>
    <row r="53" spans="1:8" ht="16.5">
      <c r="A53" s="60" t="s">
        <v>213</v>
      </c>
      <c r="B53" s="60" t="s">
        <v>951</v>
      </c>
      <c r="C53" s="60" t="s">
        <v>909</v>
      </c>
      <c r="D53" s="60" t="s">
        <v>1210</v>
      </c>
      <c r="E53" s="60" t="s">
        <v>11</v>
      </c>
      <c r="F53" s="61">
        <v>113.5</v>
      </c>
      <c r="G53" s="61">
        <v>0</v>
      </c>
      <c r="H53" s="61">
        <f>ROUND(F53*G53,2)</f>
        <v>0</v>
      </c>
    </row>
    <row r="54" spans="1:8" ht="33">
      <c r="A54" s="60" t="s">
        <v>214</v>
      </c>
      <c r="B54" s="60" t="s">
        <v>952</v>
      </c>
      <c r="C54" s="60" t="s">
        <v>909</v>
      </c>
      <c r="D54" s="60" t="s">
        <v>953</v>
      </c>
      <c r="E54" s="60" t="s">
        <v>655</v>
      </c>
      <c r="F54" s="61">
        <v>18</v>
      </c>
      <c r="G54" s="61">
        <v>0</v>
      </c>
      <c r="H54" s="61">
        <f>ROUND(F54*G54,2)</f>
        <v>0</v>
      </c>
    </row>
    <row r="55" spans="1:8" ht="28.5">
      <c r="A55" s="62"/>
      <c r="B55" s="62"/>
      <c r="C55" s="62"/>
      <c r="D55" s="62" t="s">
        <v>1211</v>
      </c>
      <c r="E55" s="62"/>
      <c r="F55" s="62"/>
      <c r="G55" s="62"/>
      <c r="H55" s="62">
        <f>SUM(H53:H54)</f>
        <v>0</v>
      </c>
    </row>
    <row r="56" spans="1:8" ht="42.75">
      <c r="A56" s="59" t="s">
        <v>128</v>
      </c>
      <c r="B56" s="59"/>
      <c r="C56" s="59"/>
      <c r="D56" s="59" t="s">
        <v>1212</v>
      </c>
      <c r="E56" s="59"/>
      <c r="F56" s="59"/>
      <c r="G56" s="59"/>
      <c r="H56" s="59"/>
    </row>
    <row r="57" spans="1:8" ht="16.5">
      <c r="A57" s="60" t="s">
        <v>217</v>
      </c>
      <c r="B57" s="60" t="s">
        <v>951</v>
      </c>
      <c r="C57" s="60" t="s">
        <v>909</v>
      </c>
      <c r="D57" s="60" t="s">
        <v>1210</v>
      </c>
      <c r="E57" s="60" t="s">
        <v>11</v>
      </c>
      <c r="F57" s="61">
        <v>30</v>
      </c>
      <c r="G57" s="61">
        <v>0</v>
      </c>
      <c r="H57" s="61">
        <f>ROUND(F57*G57,2)</f>
        <v>0</v>
      </c>
    </row>
    <row r="58" spans="1:8" ht="33">
      <c r="A58" s="60" t="s">
        <v>220</v>
      </c>
      <c r="B58" s="60" t="s">
        <v>952</v>
      </c>
      <c r="C58" s="60" t="s">
        <v>909</v>
      </c>
      <c r="D58" s="60" t="s">
        <v>953</v>
      </c>
      <c r="E58" s="60" t="s">
        <v>655</v>
      </c>
      <c r="F58" s="61">
        <v>6</v>
      </c>
      <c r="G58" s="61">
        <v>0</v>
      </c>
      <c r="H58" s="61">
        <f>ROUND(F58*G58,2)</f>
        <v>0</v>
      </c>
    </row>
    <row r="59" spans="1:8" ht="42.75">
      <c r="A59" s="62"/>
      <c r="B59" s="62"/>
      <c r="C59" s="62"/>
      <c r="D59" s="62" t="s">
        <v>1213</v>
      </c>
      <c r="E59" s="62"/>
      <c r="F59" s="62"/>
      <c r="G59" s="62"/>
      <c r="H59" s="62">
        <f>SUM(H57:H58)</f>
        <v>0</v>
      </c>
    </row>
    <row r="60" spans="1:8" ht="42.75">
      <c r="A60" s="59" t="s">
        <v>132</v>
      </c>
      <c r="B60" s="59"/>
      <c r="C60" s="59"/>
      <c r="D60" s="59" t="s">
        <v>954</v>
      </c>
      <c r="E60" s="59"/>
      <c r="F60" s="59"/>
      <c r="G60" s="59"/>
      <c r="H60" s="59"/>
    </row>
    <row r="61" spans="1:8" ht="49.5">
      <c r="A61" s="60" t="s">
        <v>225</v>
      </c>
      <c r="B61" s="60" t="s">
        <v>955</v>
      </c>
      <c r="C61" s="60" t="s">
        <v>909</v>
      </c>
      <c r="D61" s="60" t="s">
        <v>956</v>
      </c>
      <c r="E61" s="60" t="s">
        <v>12</v>
      </c>
      <c r="F61" s="61">
        <v>8</v>
      </c>
      <c r="G61" s="61">
        <v>0</v>
      </c>
      <c r="H61" s="61">
        <f>ROUND(F61*G61,2)</f>
        <v>0</v>
      </c>
    </row>
    <row r="62" spans="1:8" ht="42.75">
      <c r="A62" s="62"/>
      <c r="B62" s="62"/>
      <c r="C62" s="62"/>
      <c r="D62" s="62" t="s">
        <v>1214</v>
      </c>
      <c r="E62" s="62"/>
      <c r="F62" s="62"/>
      <c r="G62" s="62"/>
      <c r="H62" s="62">
        <f>H61</f>
        <v>0</v>
      </c>
    </row>
    <row r="63" spans="1:8" ht="42.75">
      <c r="A63" s="59" t="s">
        <v>165</v>
      </c>
      <c r="B63" s="59"/>
      <c r="C63" s="59"/>
      <c r="D63" s="59" t="s">
        <v>957</v>
      </c>
      <c r="E63" s="59"/>
      <c r="F63" s="59"/>
      <c r="G63" s="59"/>
      <c r="H63" s="59"/>
    </row>
    <row r="64" spans="1:8" ht="49.5">
      <c r="A64" s="60" t="s">
        <v>226</v>
      </c>
      <c r="B64" s="60" t="s">
        <v>958</v>
      </c>
      <c r="C64" s="60" t="s">
        <v>909</v>
      </c>
      <c r="D64" s="60" t="s">
        <v>959</v>
      </c>
      <c r="E64" s="60" t="s">
        <v>12</v>
      </c>
      <c r="F64" s="61">
        <v>2</v>
      </c>
      <c r="G64" s="61">
        <v>0</v>
      </c>
      <c r="H64" s="61">
        <f>ROUND(F64*G64,2)</f>
        <v>0</v>
      </c>
    </row>
    <row r="65" spans="1:8" ht="42.75">
      <c r="A65" s="62"/>
      <c r="B65" s="62"/>
      <c r="C65" s="62"/>
      <c r="D65" s="62" t="s">
        <v>1215</v>
      </c>
      <c r="E65" s="62"/>
      <c r="F65" s="62"/>
      <c r="G65" s="62"/>
      <c r="H65" s="62">
        <f>H64</f>
        <v>0</v>
      </c>
    </row>
    <row r="66" spans="1:8" ht="42.75">
      <c r="A66" s="59" t="s">
        <v>773</v>
      </c>
      <c r="B66" s="59"/>
      <c r="C66" s="59"/>
      <c r="D66" s="59" t="s">
        <v>960</v>
      </c>
      <c r="E66" s="59"/>
      <c r="F66" s="59"/>
      <c r="G66" s="59"/>
      <c r="H66" s="59"/>
    </row>
    <row r="67" spans="1:8" ht="49.5">
      <c r="A67" s="60" t="s">
        <v>227</v>
      </c>
      <c r="B67" s="60" t="s">
        <v>958</v>
      </c>
      <c r="C67" s="60" t="s">
        <v>909</v>
      </c>
      <c r="D67" s="60" t="s">
        <v>961</v>
      </c>
      <c r="E67" s="60" t="s">
        <v>12</v>
      </c>
      <c r="F67" s="61">
        <v>3</v>
      </c>
      <c r="G67" s="61">
        <v>0</v>
      </c>
      <c r="H67" s="61">
        <f>ROUND(F67*G67,2)</f>
        <v>0</v>
      </c>
    </row>
    <row r="68" spans="1:8" ht="42.75">
      <c r="A68" s="62"/>
      <c r="B68" s="62"/>
      <c r="C68" s="62"/>
      <c r="D68" s="62" t="s">
        <v>1216</v>
      </c>
      <c r="E68" s="62"/>
      <c r="F68" s="62"/>
      <c r="G68" s="62"/>
      <c r="H68" s="62">
        <f>H67</f>
        <v>0</v>
      </c>
    </row>
    <row r="69" spans="1:8" ht="28.5">
      <c r="A69" s="59" t="s">
        <v>778</v>
      </c>
      <c r="B69" s="59"/>
      <c r="C69" s="59"/>
      <c r="D69" s="59" t="s">
        <v>962</v>
      </c>
      <c r="E69" s="59"/>
      <c r="F69" s="59"/>
      <c r="G69" s="59"/>
      <c r="H69" s="59"/>
    </row>
    <row r="70" spans="1:8" ht="99">
      <c r="A70" s="60" t="s">
        <v>228</v>
      </c>
      <c r="B70" s="60" t="s">
        <v>963</v>
      </c>
      <c r="C70" s="60" t="s">
        <v>909</v>
      </c>
      <c r="D70" s="60" t="s">
        <v>964</v>
      </c>
      <c r="E70" s="60" t="s">
        <v>12</v>
      </c>
      <c r="F70" s="61">
        <v>17</v>
      </c>
      <c r="G70" s="61">
        <v>0</v>
      </c>
      <c r="H70" s="61">
        <f>ROUND(F70*G70,2)</f>
        <v>0</v>
      </c>
    </row>
    <row r="71" spans="1:8" ht="28.5">
      <c r="A71" s="62"/>
      <c r="B71" s="62"/>
      <c r="C71" s="62"/>
      <c r="D71" s="62" t="s">
        <v>966</v>
      </c>
      <c r="E71" s="62"/>
      <c r="F71" s="62"/>
      <c r="G71" s="62"/>
      <c r="H71" s="62">
        <f>H70</f>
        <v>0</v>
      </c>
    </row>
    <row r="72" spans="1:8" ht="28.5">
      <c r="A72" s="59" t="s">
        <v>782</v>
      </c>
      <c r="B72" s="59"/>
      <c r="C72" s="59"/>
      <c r="D72" s="59" t="s">
        <v>962</v>
      </c>
      <c r="E72" s="59"/>
      <c r="F72" s="59"/>
      <c r="G72" s="59"/>
      <c r="H72" s="59"/>
    </row>
    <row r="73" spans="1:8" ht="99">
      <c r="A73" s="60" t="s">
        <v>232</v>
      </c>
      <c r="B73" s="60" t="s">
        <v>963</v>
      </c>
      <c r="C73" s="60" t="s">
        <v>909</v>
      </c>
      <c r="D73" s="60" t="s">
        <v>965</v>
      </c>
      <c r="E73" s="60" t="s">
        <v>12</v>
      </c>
      <c r="F73" s="61">
        <v>1</v>
      </c>
      <c r="G73" s="61">
        <v>0</v>
      </c>
      <c r="H73" s="61">
        <f>ROUND(F73*G73,2)</f>
        <v>0</v>
      </c>
    </row>
    <row r="74" spans="1:8" ht="28.5">
      <c r="A74" s="62"/>
      <c r="B74" s="62"/>
      <c r="C74" s="62"/>
      <c r="D74" s="62" t="s">
        <v>1217</v>
      </c>
      <c r="E74" s="62"/>
      <c r="F74" s="62"/>
      <c r="G74" s="62"/>
      <c r="H74" s="62">
        <f>H73</f>
        <v>0</v>
      </c>
    </row>
    <row r="75" spans="1:8">
      <c r="A75" s="59" t="s">
        <v>787</v>
      </c>
      <c r="B75" s="59"/>
      <c r="C75" s="59"/>
      <c r="D75" s="59" t="s">
        <v>967</v>
      </c>
      <c r="E75" s="59"/>
      <c r="F75" s="59"/>
      <c r="G75" s="59"/>
      <c r="H75" s="59"/>
    </row>
    <row r="76" spans="1:8" ht="132">
      <c r="A76" s="60" t="s">
        <v>238</v>
      </c>
      <c r="B76" s="60" t="s">
        <v>968</v>
      </c>
      <c r="C76" s="60" t="s">
        <v>909</v>
      </c>
      <c r="D76" s="60" t="s">
        <v>969</v>
      </c>
      <c r="E76" s="60" t="s">
        <v>6</v>
      </c>
      <c r="F76" s="61">
        <v>2</v>
      </c>
      <c r="G76" s="61">
        <v>0</v>
      </c>
      <c r="H76" s="61">
        <f>ROUND(F76*G76,2)</f>
        <v>0</v>
      </c>
    </row>
    <row r="77" spans="1:8">
      <c r="A77" s="62"/>
      <c r="B77" s="62"/>
      <c r="C77" s="62"/>
      <c r="D77" s="62" t="s">
        <v>1218</v>
      </c>
      <c r="E77" s="62"/>
      <c r="F77" s="62"/>
      <c r="G77" s="62"/>
      <c r="H77" s="62">
        <f>H76</f>
        <v>0</v>
      </c>
    </row>
    <row r="78" spans="1:8">
      <c r="A78" s="59" t="s">
        <v>790</v>
      </c>
      <c r="B78" s="59"/>
      <c r="C78" s="59"/>
      <c r="D78" s="59" t="s">
        <v>970</v>
      </c>
      <c r="E78" s="59"/>
      <c r="F78" s="59"/>
      <c r="G78" s="59"/>
      <c r="H78" s="59"/>
    </row>
    <row r="79" spans="1:8" ht="165">
      <c r="A79" s="60" t="s">
        <v>244</v>
      </c>
      <c r="B79" s="60" t="s">
        <v>775</v>
      </c>
      <c r="C79" s="60" t="s">
        <v>121</v>
      </c>
      <c r="D79" s="60" t="s">
        <v>971</v>
      </c>
      <c r="E79" s="60" t="s">
        <v>776</v>
      </c>
      <c r="F79" s="61">
        <v>1</v>
      </c>
      <c r="G79" s="61">
        <v>0</v>
      </c>
      <c r="H79" s="61">
        <f>ROUND(F79*G79,2)</f>
        <v>0</v>
      </c>
    </row>
    <row r="80" spans="1:8" ht="49.5">
      <c r="A80" s="60" t="s">
        <v>247</v>
      </c>
      <c r="B80" s="60" t="s">
        <v>760</v>
      </c>
      <c r="C80" s="60" t="s">
        <v>818</v>
      </c>
      <c r="D80" s="60" t="s">
        <v>972</v>
      </c>
      <c r="E80" s="60" t="s">
        <v>11</v>
      </c>
      <c r="F80" s="61">
        <v>5.8</v>
      </c>
      <c r="G80" s="61">
        <v>0</v>
      </c>
      <c r="H80" s="61">
        <f>ROUND(F80*G80,2)</f>
        <v>0</v>
      </c>
    </row>
    <row r="81" spans="1:8">
      <c r="A81" s="62"/>
      <c r="B81" s="62"/>
      <c r="C81" s="62"/>
      <c r="D81" s="62" t="s">
        <v>1219</v>
      </c>
      <c r="E81" s="62"/>
      <c r="F81" s="62"/>
      <c r="G81" s="62"/>
      <c r="H81" s="62">
        <f>SUM(H79:H80)</f>
        <v>0</v>
      </c>
    </row>
    <row r="82" spans="1:8">
      <c r="A82" s="59" t="s">
        <v>795</v>
      </c>
      <c r="B82" s="59"/>
      <c r="C82" s="59"/>
      <c r="D82" s="59" t="s">
        <v>973</v>
      </c>
      <c r="E82" s="59"/>
      <c r="F82" s="59"/>
      <c r="G82" s="59"/>
      <c r="H82" s="59"/>
    </row>
    <row r="83" spans="1:8" ht="49.5">
      <c r="A83" s="60" t="s">
        <v>248</v>
      </c>
      <c r="B83" s="60" t="s">
        <v>974</v>
      </c>
      <c r="C83" s="60" t="s">
        <v>909</v>
      </c>
      <c r="D83" s="60" t="s">
        <v>975</v>
      </c>
      <c r="E83" s="60" t="s">
        <v>976</v>
      </c>
      <c r="F83" s="61">
        <v>1</v>
      </c>
      <c r="G83" s="61">
        <v>0</v>
      </c>
      <c r="H83" s="61">
        <f>ROUND(F83*G83,2)</f>
        <v>0</v>
      </c>
    </row>
    <row r="84" spans="1:8" ht="49.5">
      <c r="A84" s="60" t="s">
        <v>252</v>
      </c>
      <c r="B84" s="60" t="s">
        <v>977</v>
      </c>
      <c r="C84" s="60" t="s">
        <v>909</v>
      </c>
      <c r="D84" s="60" t="s">
        <v>978</v>
      </c>
      <c r="E84" s="60" t="s">
        <v>979</v>
      </c>
      <c r="F84" s="149">
        <v>5</v>
      </c>
      <c r="G84" s="61">
        <v>0</v>
      </c>
      <c r="H84" s="61">
        <f>ROUND(F84*G84,2)</f>
        <v>0</v>
      </c>
    </row>
    <row r="85" spans="1:8" ht="49.5">
      <c r="A85" s="60" t="s">
        <v>255</v>
      </c>
      <c r="B85" s="60" t="s">
        <v>980</v>
      </c>
      <c r="C85" s="60" t="s">
        <v>909</v>
      </c>
      <c r="D85" s="60" t="s">
        <v>981</v>
      </c>
      <c r="E85" s="60" t="s">
        <v>976</v>
      </c>
      <c r="F85" s="61">
        <v>1</v>
      </c>
      <c r="G85" s="61">
        <v>0</v>
      </c>
      <c r="H85" s="61">
        <f>ROUND(F85*G85,2)</f>
        <v>0</v>
      </c>
    </row>
    <row r="86" spans="1:8" ht="49.5">
      <c r="A86" s="60" t="s">
        <v>258</v>
      </c>
      <c r="B86" s="60" t="s">
        <v>982</v>
      </c>
      <c r="C86" s="60" t="s">
        <v>909</v>
      </c>
      <c r="D86" s="60" t="s">
        <v>983</v>
      </c>
      <c r="E86" s="60" t="s">
        <v>979</v>
      </c>
      <c r="F86" s="149">
        <v>-17</v>
      </c>
      <c r="G86" s="61">
        <v>0</v>
      </c>
      <c r="H86" s="61">
        <f>ROUND(F86*G86,2)</f>
        <v>0</v>
      </c>
    </row>
    <row r="87" spans="1:8" ht="49.5">
      <c r="A87" s="60" t="s">
        <v>263</v>
      </c>
      <c r="B87" s="60" t="s">
        <v>984</v>
      </c>
      <c r="C87" s="60" t="s">
        <v>909</v>
      </c>
      <c r="D87" s="60" t="s">
        <v>985</v>
      </c>
      <c r="E87" s="60" t="s">
        <v>979</v>
      </c>
      <c r="F87" s="149">
        <v>-18</v>
      </c>
      <c r="G87" s="61">
        <v>0</v>
      </c>
      <c r="H87" s="61">
        <f>ROUND(F87*G87,2)</f>
        <v>0</v>
      </c>
    </row>
    <row r="88" spans="1:8">
      <c r="A88" s="62"/>
      <c r="B88" s="62"/>
      <c r="C88" s="62"/>
      <c r="D88" s="62" t="s">
        <v>1220</v>
      </c>
      <c r="E88" s="62"/>
      <c r="F88" s="62"/>
      <c r="G88" s="62"/>
      <c r="H88" s="62">
        <f>SUM(H83:H87)</f>
        <v>0</v>
      </c>
    </row>
    <row r="89" spans="1:8">
      <c r="A89" s="59" t="s">
        <v>801</v>
      </c>
      <c r="B89" s="59"/>
      <c r="C89" s="59"/>
      <c r="D89" s="59" t="s">
        <v>986</v>
      </c>
      <c r="E89" s="59"/>
      <c r="F89" s="59"/>
      <c r="G89" s="59"/>
      <c r="H89" s="59"/>
    </row>
    <row r="90" spans="1:8" ht="33">
      <c r="A90" s="60" t="s">
        <v>268</v>
      </c>
      <c r="B90" s="60" t="s">
        <v>987</v>
      </c>
      <c r="C90" s="60" t="s">
        <v>909</v>
      </c>
      <c r="D90" s="60" t="s">
        <v>988</v>
      </c>
      <c r="E90" s="60" t="s">
        <v>989</v>
      </c>
      <c r="F90" s="61">
        <v>1</v>
      </c>
      <c r="G90" s="61">
        <v>0</v>
      </c>
      <c r="H90" s="61">
        <f>ROUND(F90*G90,2)</f>
        <v>0</v>
      </c>
    </row>
    <row r="91" spans="1:8" ht="33">
      <c r="A91" s="60" t="s">
        <v>271</v>
      </c>
      <c r="B91" s="60" t="s">
        <v>990</v>
      </c>
      <c r="C91" s="60" t="s">
        <v>909</v>
      </c>
      <c r="D91" s="60" t="s">
        <v>991</v>
      </c>
      <c r="E91" s="60" t="s">
        <v>989</v>
      </c>
      <c r="F91" s="61">
        <v>1</v>
      </c>
      <c r="G91" s="61">
        <v>0</v>
      </c>
      <c r="H91" s="61">
        <f>ROUND(F91*G91,2)</f>
        <v>0</v>
      </c>
    </row>
    <row r="92" spans="1:8" ht="49.5">
      <c r="A92" s="60" t="s">
        <v>276</v>
      </c>
      <c r="B92" s="60" t="s">
        <v>992</v>
      </c>
      <c r="C92" s="60" t="s">
        <v>909</v>
      </c>
      <c r="D92" s="60" t="s">
        <v>993</v>
      </c>
      <c r="E92" s="60" t="s">
        <v>979</v>
      </c>
      <c r="F92" s="149">
        <v>-9</v>
      </c>
      <c r="G92" s="61">
        <v>0</v>
      </c>
      <c r="H92" s="61">
        <f>ROUND(F92*G92,2)</f>
        <v>0</v>
      </c>
    </row>
    <row r="93" spans="1:8" ht="49.5">
      <c r="A93" s="60" t="s">
        <v>277</v>
      </c>
      <c r="B93" s="60" t="s">
        <v>992</v>
      </c>
      <c r="C93" s="60" t="s">
        <v>909</v>
      </c>
      <c r="D93" s="60" t="s">
        <v>994</v>
      </c>
      <c r="E93" s="60" t="s">
        <v>979</v>
      </c>
      <c r="F93" s="149">
        <v>-17</v>
      </c>
      <c r="G93" s="61">
        <v>0</v>
      </c>
      <c r="H93" s="61">
        <f>ROUND(F93*G93,2)</f>
        <v>0</v>
      </c>
    </row>
    <row r="94" spans="1:8" ht="49.5">
      <c r="A94" s="60" t="s">
        <v>281</v>
      </c>
      <c r="B94" s="60" t="s">
        <v>995</v>
      </c>
      <c r="C94" s="60" t="s">
        <v>909</v>
      </c>
      <c r="D94" s="60" t="s">
        <v>996</v>
      </c>
      <c r="E94" s="60" t="s">
        <v>979</v>
      </c>
      <c r="F94" s="149">
        <v>6</v>
      </c>
      <c r="G94" s="61">
        <v>0</v>
      </c>
      <c r="H94" s="61">
        <f>ROUND(F94*G94,2)</f>
        <v>0</v>
      </c>
    </row>
    <row r="95" spans="1:8" ht="28.5">
      <c r="A95" s="62"/>
      <c r="B95" s="62"/>
      <c r="C95" s="62"/>
      <c r="D95" s="62" t="s">
        <v>1221</v>
      </c>
      <c r="E95" s="62"/>
      <c r="F95" s="62"/>
      <c r="G95" s="62"/>
      <c r="H95" s="62">
        <f>SUM(H90:H94)</f>
        <v>0</v>
      </c>
    </row>
    <row r="96" spans="1:8" ht="28.5">
      <c r="A96" s="59" t="s">
        <v>805</v>
      </c>
      <c r="B96" s="59"/>
      <c r="C96" s="59"/>
      <c r="D96" s="59" t="s">
        <v>811</v>
      </c>
      <c r="E96" s="59"/>
      <c r="F96" s="59"/>
      <c r="G96" s="59"/>
      <c r="H96" s="59"/>
    </row>
    <row r="97" spans="1:8" ht="33">
      <c r="A97" s="60" t="s">
        <v>284</v>
      </c>
      <c r="B97" s="60" t="s">
        <v>649</v>
      </c>
      <c r="C97" s="60" t="s">
        <v>909</v>
      </c>
      <c r="D97" s="60" t="s">
        <v>812</v>
      </c>
      <c r="E97" s="60" t="s">
        <v>80</v>
      </c>
      <c r="F97" s="61">
        <v>463.19</v>
      </c>
      <c r="G97" s="61">
        <v>0</v>
      </c>
      <c r="H97" s="61">
        <f>ROUND(F97*G97,2)</f>
        <v>0</v>
      </c>
    </row>
    <row r="98" spans="1:8" ht="28.5">
      <c r="A98" s="62"/>
      <c r="B98" s="62"/>
      <c r="C98" s="62"/>
      <c r="D98" s="62" t="s">
        <v>1222</v>
      </c>
      <c r="E98" s="62"/>
      <c r="F98" s="62"/>
      <c r="G98" s="62"/>
      <c r="H98" s="62">
        <f>H97</f>
        <v>0</v>
      </c>
    </row>
    <row r="99" spans="1:8">
      <c r="A99" s="59" t="s">
        <v>810</v>
      </c>
      <c r="B99" s="59"/>
      <c r="C99" s="59"/>
      <c r="D99" s="59" t="s">
        <v>997</v>
      </c>
      <c r="E99" s="59"/>
      <c r="F99" s="59"/>
      <c r="G99" s="59"/>
      <c r="H99" s="59"/>
    </row>
    <row r="100" spans="1:8" ht="33">
      <c r="A100" s="60" t="s">
        <v>289</v>
      </c>
      <c r="B100" s="60" t="s">
        <v>1223</v>
      </c>
      <c r="C100" s="60" t="s">
        <v>909</v>
      </c>
      <c r="D100" s="60" t="s">
        <v>998</v>
      </c>
      <c r="E100" s="60" t="s">
        <v>11</v>
      </c>
      <c r="F100" s="61">
        <v>399.84</v>
      </c>
      <c r="G100" s="61">
        <v>0</v>
      </c>
      <c r="H100" s="61">
        <f>ROUND(F100*G100,2)</f>
        <v>0</v>
      </c>
    </row>
    <row r="101" spans="1:8" ht="28.5">
      <c r="A101" s="62"/>
      <c r="B101" s="62"/>
      <c r="C101" s="62"/>
      <c r="D101" s="62" t="s">
        <v>1224</v>
      </c>
      <c r="E101" s="62"/>
      <c r="F101" s="62"/>
      <c r="G101" s="62"/>
      <c r="H101" s="62">
        <f>H100</f>
        <v>0</v>
      </c>
    </row>
    <row r="102" spans="1:8" ht="28.5">
      <c r="A102" s="59" t="s">
        <v>814</v>
      </c>
      <c r="B102" s="59"/>
      <c r="C102" s="59"/>
      <c r="D102" s="59" t="s">
        <v>1225</v>
      </c>
      <c r="E102" s="59"/>
      <c r="F102" s="59"/>
      <c r="G102" s="59"/>
      <c r="H102" s="59"/>
    </row>
    <row r="103" spans="1:8" ht="33">
      <c r="A103" s="60" t="s">
        <v>292</v>
      </c>
      <c r="B103" s="60" t="s">
        <v>1226</v>
      </c>
      <c r="C103" s="60" t="s">
        <v>909</v>
      </c>
      <c r="D103" s="60" t="s">
        <v>1227</v>
      </c>
      <c r="E103" s="60" t="s">
        <v>12</v>
      </c>
      <c r="F103" s="61">
        <v>33</v>
      </c>
      <c r="G103" s="61">
        <v>0</v>
      </c>
      <c r="H103" s="61">
        <f>ROUND(F103*G103,2)</f>
        <v>0</v>
      </c>
    </row>
    <row r="104" spans="1:8" ht="28.5">
      <c r="A104" s="62"/>
      <c r="B104" s="62"/>
      <c r="C104" s="62"/>
      <c r="D104" s="62" t="s">
        <v>1228</v>
      </c>
      <c r="E104" s="62"/>
      <c r="F104" s="62"/>
      <c r="G104" s="62"/>
      <c r="H104" s="62">
        <f>H103</f>
        <v>0</v>
      </c>
    </row>
    <row r="105" spans="1:8" ht="28.5">
      <c r="A105" s="59" t="s">
        <v>1229</v>
      </c>
      <c r="B105" s="59"/>
      <c r="C105" s="59"/>
      <c r="D105" s="59" t="s">
        <v>815</v>
      </c>
      <c r="E105" s="59"/>
      <c r="F105" s="59"/>
      <c r="G105" s="59"/>
      <c r="H105" s="59"/>
    </row>
    <row r="106" spans="1:8" ht="33">
      <c r="A106" s="60" t="s">
        <v>294</v>
      </c>
      <c r="B106" s="60" t="s">
        <v>816</v>
      </c>
      <c r="C106" s="60" t="s">
        <v>908</v>
      </c>
      <c r="D106" s="60" t="s">
        <v>817</v>
      </c>
      <c r="E106" s="60" t="s">
        <v>80</v>
      </c>
      <c r="F106" s="61">
        <v>463.19</v>
      </c>
      <c r="G106" s="61">
        <v>0</v>
      </c>
      <c r="H106" s="61">
        <f>ROUND(F106*G106,2)</f>
        <v>0</v>
      </c>
    </row>
    <row r="107" spans="1:8" ht="33">
      <c r="A107" s="60" t="s">
        <v>301</v>
      </c>
      <c r="B107" s="60" t="s">
        <v>65</v>
      </c>
      <c r="C107" s="60" t="s">
        <v>818</v>
      </c>
      <c r="D107" s="60" t="s">
        <v>819</v>
      </c>
      <c r="E107" s="60" t="s">
        <v>80</v>
      </c>
      <c r="F107" s="61">
        <v>746.23</v>
      </c>
      <c r="G107" s="61">
        <v>0</v>
      </c>
      <c r="H107" s="61">
        <f>ROUND(F107*G107,2)</f>
        <v>0</v>
      </c>
    </row>
    <row r="108" spans="1:8" ht="28.5">
      <c r="A108" s="62"/>
      <c r="B108" s="62"/>
      <c r="C108" s="62"/>
      <c r="D108" s="62" t="s">
        <v>1230</v>
      </c>
      <c r="E108" s="62"/>
      <c r="F108" s="62"/>
      <c r="G108" s="62"/>
      <c r="H108" s="62">
        <f>SUM(H106:H107)</f>
        <v>0</v>
      </c>
    </row>
    <row r="109" spans="1:8" ht="28.5">
      <c r="A109" s="62"/>
      <c r="B109" s="62"/>
      <c r="C109" s="62"/>
      <c r="D109" s="62" t="s">
        <v>999</v>
      </c>
      <c r="E109" s="62"/>
      <c r="F109" s="62"/>
      <c r="G109" s="62"/>
      <c r="H109" s="62">
        <f>H8+H13+H16+H22+H25+H37+H43+H51+H55+H59+H62+H65+H68+H71+H74+H77+H81+H88+H95+H98+H101+H104+H108</f>
        <v>0</v>
      </c>
    </row>
    <row r="110" spans="1:8">
      <c r="A110" s="62"/>
      <c r="B110" s="62"/>
      <c r="C110" s="62"/>
      <c r="D110" s="62" t="s">
        <v>177</v>
      </c>
      <c r="E110" s="62"/>
      <c r="F110" s="62"/>
      <c r="G110" s="62"/>
      <c r="H110" s="62">
        <f>H109</f>
        <v>0</v>
      </c>
    </row>
  </sheetData>
  <mergeCells count="2">
    <mergeCell ref="A1:H1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view="pageBreakPreview" zoomScaleNormal="100" zoomScaleSheetLayoutView="100" workbookViewId="0">
      <pane ySplit="4" topLeftCell="A11" activePane="bottomLeft" state="frozenSplit"/>
      <selection activeCell="G26" sqref="G26"/>
      <selection pane="bottomLeft" activeCell="D9" sqref="D9"/>
    </sheetView>
  </sheetViews>
  <sheetFormatPr defaultColWidth="9.140625" defaultRowHeight="15"/>
  <cols>
    <col min="1" max="1" width="7" style="116" customWidth="1"/>
    <col min="2" max="2" width="13.7109375" style="116" customWidth="1"/>
    <col min="3" max="3" width="13.140625" style="117" customWidth="1"/>
    <col min="4" max="4" width="43.85546875" style="116" customWidth="1"/>
    <col min="5" max="5" width="10.7109375" style="118" customWidth="1"/>
    <col min="6" max="7" width="13.7109375" style="119" customWidth="1"/>
    <col min="8" max="8" width="9.140625" style="120" customWidth="1"/>
    <col min="9" max="9" width="27" style="102" customWidth="1"/>
    <col min="10" max="16384" width="9.140625" style="102"/>
  </cols>
  <sheetData>
    <row r="1" spans="1:9" ht="90" customHeight="1">
      <c r="A1" s="223" t="str">
        <f>zzk!A1</f>
        <v>Przebudowa ulicy Grunwaldzkiej</v>
      </c>
      <c r="B1" s="223"/>
      <c r="C1" s="223"/>
      <c r="D1" s="223"/>
      <c r="E1" s="223"/>
      <c r="F1" s="223"/>
      <c r="G1" s="223"/>
      <c r="H1" s="223"/>
    </row>
    <row r="2" spans="1:9" ht="30" customHeight="1">
      <c r="A2" s="224" t="s">
        <v>1000</v>
      </c>
      <c r="B2" s="224"/>
      <c r="C2" s="224"/>
      <c r="D2" s="224"/>
      <c r="E2" s="224"/>
      <c r="F2" s="224"/>
      <c r="G2" s="224"/>
      <c r="H2" s="224"/>
    </row>
    <row r="3" spans="1:9" ht="15" customHeight="1">
      <c r="A3" s="223" t="s">
        <v>0</v>
      </c>
      <c r="B3" s="223" t="s">
        <v>48</v>
      </c>
      <c r="C3" s="223" t="s">
        <v>1</v>
      </c>
      <c r="D3" s="226" t="s">
        <v>2</v>
      </c>
      <c r="E3" s="223" t="s">
        <v>3</v>
      </c>
      <c r="F3" s="223"/>
      <c r="G3" s="227" t="s">
        <v>8</v>
      </c>
      <c r="H3" s="222" t="s">
        <v>9</v>
      </c>
    </row>
    <row r="4" spans="1:9" ht="15" customHeight="1">
      <c r="A4" s="223"/>
      <c r="B4" s="223"/>
      <c r="C4" s="223"/>
      <c r="D4" s="226"/>
      <c r="E4" s="103" t="s">
        <v>4</v>
      </c>
      <c r="F4" s="104" t="s">
        <v>10</v>
      </c>
      <c r="G4" s="227"/>
      <c r="H4" s="222"/>
    </row>
    <row r="5" spans="1:9" ht="30" customHeight="1">
      <c r="A5" s="105">
        <v>1</v>
      </c>
      <c r="B5" s="106" t="s">
        <v>1041</v>
      </c>
      <c r="C5" s="107" t="s">
        <v>1042</v>
      </c>
      <c r="D5" s="106" t="s">
        <v>1043</v>
      </c>
      <c r="E5" s="107" t="s">
        <v>1028</v>
      </c>
      <c r="F5" s="108">
        <v>144</v>
      </c>
      <c r="G5" s="109"/>
      <c r="H5" s="110">
        <f>F5*G5</f>
        <v>0</v>
      </c>
    </row>
    <row r="6" spans="1:9" ht="30">
      <c r="A6" s="105">
        <v>2</v>
      </c>
      <c r="B6" s="106" t="s">
        <v>1023</v>
      </c>
      <c r="C6" s="107" t="s">
        <v>1042</v>
      </c>
      <c r="D6" s="106" t="s">
        <v>1044</v>
      </c>
      <c r="E6" s="107" t="s">
        <v>1018</v>
      </c>
      <c r="F6" s="108">
        <v>450</v>
      </c>
      <c r="G6" s="104"/>
      <c r="H6" s="110">
        <f t="shared" ref="H6:H13" si="0">F6*G6</f>
        <v>0</v>
      </c>
    </row>
    <row r="7" spans="1:9" ht="30" customHeight="1">
      <c r="A7" s="105">
        <v>3</v>
      </c>
      <c r="B7" s="106" t="s">
        <v>1045</v>
      </c>
      <c r="C7" s="107" t="s">
        <v>1042</v>
      </c>
      <c r="D7" s="162" t="s">
        <v>1111</v>
      </c>
      <c r="E7" s="163" t="s">
        <v>1018</v>
      </c>
      <c r="F7" s="164">
        <v>900</v>
      </c>
      <c r="G7" s="111"/>
      <c r="H7" s="110">
        <f t="shared" si="0"/>
        <v>0</v>
      </c>
      <c r="I7" s="128"/>
    </row>
    <row r="8" spans="1:9" ht="30" customHeight="1">
      <c r="A8" s="105">
        <v>4</v>
      </c>
      <c r="B8" s="106" t="s">
        <v>1026</v>
      </c>
      <c r="C8" s="107" t="s">
        <v>1042</v>
      </c>
      <c r="D8" s="106" t="s">
        <v>1046</v>
      </c>
      <c r="E8" s="107" t="s">
        <v>1028</v>
      </c>
      <c r="F8" s="108">
        <v>144</v>
      </c>
      <c r="G8" s="111"/>
      <c r="H8" s="110">
        <f t="shared" si="0"/>
        <v>0</v>
      </c>
    </row>
    <row r="9" spans="1:9" ht="45">
      <c r="A9" s="112">
        <v>5</v>
      </c>
      <c r="B9" s="106" t="s">
        <v>1047</v>
      </c>
      <c r="C9" s="107" t="s">
        <v>1042</v>
      </c>
      <c r="D9" s="106" t="s">
        <v>1048</v>
      </c>
      <c r="E9" s="107" t="s">
        <v>1049</v>
      </c>
      <c r="F9" s="108">
        <v>14</v>
      </c>
      <c r="G9" s="104"/>
      <c r="H9" s="110">
        <f t="shared" si="0"/>
        <v>0</v>
      </c>
    </row>
    <row r="10" spans="1:9" ht="30" customHeight="1">
      <c r="A10" s="112">
        <v>6</v>
      </c>
      <c r="B10" s="106" t="s">
        <v>1031</v>
      </c>
      <c r="C10" s="107" t="s">
        <v>1042</v>
      </c>
      <c r="D10" s="106" t="s">
        <v>1032</v>
      </c>
      <c r="E10" s="107" t="s">
        <v>1028</v>
      </c>
      <c r="F10" s="108">
        <v>86.4</v>
      </c>
      <c r="G10" s="111"/>
      <c r="H10" s="110">
        <f t="shared" si="0"/>
        <v>0</v>
      </c>
    </row>
    <row r="11" spans="1:9" ht="30" customHeight="1">
      <c r="A11" s="112">
        <v>7</v>
      </c>
      <c r="B11" s="106" t="s">
        <v>1033</v>
      </c>
      <c r="C11" s="107" t="s">
        <v>1042</v>
      </c>
      <c r="D11" s="162" t="s">
        <v>1112</v>
      </c>
      <c r="E11" s="163" t="s">
        <v>1028</v>
      </c>
      <c r="F11" s="164">
        <v>864</v>
      </c>
      <c r="G11" s="111"/>
      <c r="H11" s="110">
        <f t="shared" si="0"/>
        <v>0</v>
      </c>
      <c r="I11" s="128"/>
    </row>
    <row r="12" spans="1:9" ht="30" customHeight="1">
      <c r="A12" s="112">
        <v>8</v>
      </c>
      <c r="B12" s="106" t="s">
        <v>1034</v>
      </c>
      <c r="C12" s="107" t="s">
        <v>1042</v>
      </c>
      <c r="D12" s="106" t="s">
        <v>1037</v>
      </c>
      <c r="E12" s="107" t="s">
        <v>1036</v>
      </c>
      <c r="F12" s="113">
        <v>1</v>
      </c>
      <c r="G12" s="111"/>
      <c r="H12" s="110">
        <f t="shared" si="0"/>
        <v>0</v>
      </c>
    </row>
    <row r="13" spans="1:9" ht="30" customHeight="1">
      <c r="A13" s="112">
        <v>9</v>
      </c>
      <c r="B13" s="106" t="s">
        <v>1034</v>
      </c>
      <c r="C13" s="107" t="s">
        <v>1042</v>
      </c>
      <c r="D13" s="106" t="s">
        <v>1035</v>
      </c>
      <c r="E13" s="107" t="s">
        <v>1036</v>
      </c>
      <c r="F13" s="113">
        <v>1</v>
      </c>
      <c r="G13" s="111"/>
      <c r="H13" s="110">
        <f t="shared" si="0"/>
        <v>0</v>
      </c>
    </row>
    <row r="14" spans="1:9" ht="30" customHeight="1">
      <c r="A14" s="225" t="s">
        <v>22</v>
      </c>
      <c r="B14" s="225"/>
      <c r="C14" s="225"/>
      <c r="D14" s="225"/>
      <c r="E14" s="225"/>
      <c r="F14" s="225"/>
      <c r="G14" s="114"/>
      <c r="H14" s="115">
        <f>SUM(H5:H13)</f>
        <v>0</v>
      </c>
    </row>
  </sheetData>
  <mergeCells count="10">
    <mergeCell ref="H3:H4"/>
    <mergeCell ref="B3:B4"/>
    <mergeCell ref="A1:H1"/>
    <mergeCell ref="A2:H2"/>
    <mergeCell ref="A14:F14"/>
    <mergeCell ref="A3:A4"/>
    <mergeCell ref="C3:C4"/>
    <mergeCell ref="D3:D4"/>
    <mergeCell ref="E3:F3"/>
    <mergeCell ref="G3:G4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defaultGridColor="0" colorId="31" workbookViewId="0">
      <selection activeCell="B4" sqref="B4"/>
    </sheetView>
  </sheetViews>
  <sheetFormatPr defaultColWidth="0" defaultRowHeight="12.75"/>
  <cols>
    <col min="1" max="1" width="14.42578125" style="34" customWidth="1"/>
    <col min="2" max="3" width="17.85546875" style="34" customWidth="1"/>
    <col min="4" max="4" width="16.7109375" style="34" customWidth="1"/>
    <col min="5" max="8" width="12.140625" style="34" customWidth="1"/>
    <col min="9" max="9" width="9.140625" style="34" customWidth="1"/>
    <col min="10" max="10" width="0" style="34" hidden="1" customWidth="1"/>
    <col min="11" max="11" width="18.28515625" style="34" hidden="1" customWidth="1"/>
    <col min="12" max="12" width="15.28515625" style="34" hidden="1" customWidth="1"/>
    <col min="13" max="13" width="11.42578125" style="34" hidden="1" customWidth="1"/>
    <col min="14" max="16384" width="0" style="34" hidden="1"/>
  </cols>
  <sheetData>
    <row r="1" spans="1:13" s="17" customFormat="1" ht="17.25" customHeight="1">
      <c r="A1" s="15" t="s">
        <v>23</v>
      </c>
      <c r="B1" s="16"/>
      <c r="C1" s="16"/>
      <c r="D1" s="16"/>
      <c r="E1" s="16"/>
      <c r="F1" s="16"/>
      <c r="G1" s="16"/>
      <c r="H1" s="16"/>
      <c r="I1" s="16"/>
    </row>
    <row r="2" spans="1:13" s="2" customFormat="1">
      <c r="A2" s="18"/>
      <c r="B2" s="19" t="s">
        <v>24</v>
      </c>
      <c r="C2" s="18"/>
      <c r="D2" s="18"/>
      <c r="E2" s="18"/>
      <c r="F2" s="18"/>
      <c r="G2" s="18"/>
      <c r="H2" s="18"/>
      <c r="I2" s="18"/>
      <c r="K2" s="20"/>
      <c r="L2" s="20"/>
      <c r="M2" s="20"/>
    </row>
    <row r="3" spans="1:13" s="2" customFormat="1">
      <c r="A3" s="19" t="s">
        <v>24</v>
      </c>
      <c r="B3" s="21">
        <f>zzk!C16</f>
        <v>0</v>
      </c>
      <c r="C3" s="22"/>
      <c r="D3" s="18"/>
      <c r="E3" s="18"/>
      <c r="F3" s="18"/>
      <c r="G3" s="18"/>
      <c r="H3" s="18"/>
      <c r="I3" s="18"/>
    </row>
    <row r="4" spans="1:13" s="2" customFormat="1">
      <c r="A4" s="19"/>
      <c r="B4" s="22"/>
      <c r="C4" s="23" t="s">
        <v>25</v>
      </c>
      <c r="D4" s="24" t="s">
        <v>26</v>
      </c>
      <c r="E4" s="24" t="s">
        <v>27</v>
      </c>
      <c r="F4" s="24" t="s">
        <v>28</v>
      </c>
      <c r="G4" s="24" t="s">
        <v>29</v>
      </c>
      <c r="H4" s="24" t="s">
        <v>30</v>
      </c>
      <c r="I4" s="18"/>
    </row>
    <row r="5" spans="1:13" s="2" customFormat="1">
      <c r="A5" s="19" t="s">
        <v>31</v>
      </c>
      <c r="B5" s="18"/>
      <c r="C5" s="25"/>
      <c r="D5" s="26">
        <f>ROUND((B3-INT(B3))*100,0)</f>
        <v>0</v>
      </c>
      <c r="E5" s="26">
        <f>IF(B3&gt;=1,VALUE(RIGHT(LEFT(INT(B3),LEN(INT(B3))),3)),0)</f>
        <v>0</v>
      </c>
      <c r="F5" s="26">
        <f>IF(B3&gt;=1000,VALUE(TEXT(RIGHT(LEFT(INT(B3),LEN(INT(B3))-3),3),"000")),0)</f>
        <v>0</v>
      </c>
      <c r="G5" s="26">
        <f>IF(B3&gt;=1000000,VALUE(TEXT(RIGHT(LEFT(INT(B3),LEN(INT(B3))-6),3),"000")),0)</f>
        <v>0</v>
      </c>
      <c r="H5" s="26">
        <f>IF(B3&gt;=1000000000,VALUE(TEXT(RIGHT(LEFT(INT(B3),LEN(INT(B3))-9),3),"000")),0)</f>
        <v>0</v>
      </c>
      <c r="I5" s="18"/>
    </row>
    <row r="6" spans="1:13" s="2" customFormat="1">
      <c r="A6" s="19" t="s">
        <v>32</v>
      </c>
      <c r="B6" s="27"/>
      <c r="C6" s="27" t="str">
        <f>ROUND((B3-INT(B3))*100,0)&amp;"/"&amp;100 &amp; " groszy"</f>
        <v>0/100 groszy</v>
      </c>
      <c r="D6" s="27" t="str">
        <f>IF(B3=0,"",IF(D5&lt;=20,IF(D5=0,"zero",INDEX(excelblog_Jednosci,D5)),INDEX(excelblog_Dziesiatki,INT(D5/10))&amp;IF(MOD(D5,10)," " &amp;INDEX(excelblog_Jednosci,MOD(D5,10)),"")))&amp; " " &amp;IF(B3=0,"",INDEX(IF(D5&lt;20,{"groszy";"grosz";"grosze";"groszy"},{"groszy";"grosze";"groszy"}),MATCH(IF(D5&lt;20,D5,MOD(D5,10)),IF(D5&lt;20,{0;1;2;5},{0;2;5}),1)))</f>
        <v xml:space="preserve"> </v>
      </c>
      <c r="E6" s="27" t="str">
        <f>IF(OR(B3&lt;1,INT(E5/100)=0),"",INDEX(excelblog_Setki,INT(E5/100)))&amp; IF(E5-(INT(E5/100)*100)&lt;=20,IF(E5-(INT(E5/100)*100)=0,IF(OR(E5&gt;0,B3&lt;1),"","złotych")," " &amp;INDEX(excelblog_Jednosci,E5-(INT(E5/100)*100)))," " &amp;INDEX(excelblog_Dziesiatki,INT((E5-(INT(E5/100)*100))/10))&amp;IF(MOD((E5-(INT(E5/100)*100)),10)," "&amp;INDEX(excelblog_Jednosci,MOD((E5-(INT(E5/100)*100)),10)),""))&amp;IF(E5=0,""," " &amp;INDEX(IF(E5&lt;20,{"złotych";"złoty";"złote";"złotych"},{"złotych";"złote";"złotych"}),MATCH(IF(E5-(INT(E5/100)*100)&lt;20,E5-(INT(E5/100)*100),MOD((E5-(INT(E5/100)*100)),10)),IF(E5&lt;20,{0;1;2;5},{0;2;5}),1)))</f>
        <v/>
      </c>
      <c r="F6" s="27" t="str">
        <f>IF(OR(B3&lt;1,INT(F5/100)=0),"",INDEX(excelblog_Setki,INT(F5/100)))&amp; IF(F5-(INT(F5/100)*100)&lt;=20,IF(F5-(INT(F5/100)*100)=0,""," " &amp;INDEX(excelblog_Jednosci,F5-(INT(F5/100)*100)))," " &amp;INDEX(excelblog_Dziesiatki,INT((F5-(INT(F5/100)*100))/10))&amp;IF(MOD((F5-(INT(F5/100)*100)),10)," "&amp;INDEX(excelblog_Jednosci,MOD((F5-(INT(F5/100)*100)),10)),""))&amp;IF(F5=0,""," " &amp;INDEX(IF(F5&lt;20,{"";"tysiąc";"tysiące";"tysięcy"},{"tysięcy";"tysiące";"tysięcy"}),MATCH(IF(F5-(INT(F5/100)*100)&lt;20,F5-(INT(F5/100)*100),MOD((F5-(INT(F5/100)*100)),10)),IF(F5&lt;20,{0;1;2;5},{0;2;5}),1)))</f>
        <v/>
      </c>
      <c r="G6" s="27" t="str">
        <f>IF(OR(B3&lt;1,INT(G5/100)=0),"",INDEX(excelblog_Setki,INT(G5/100)))&amp; IF(G5-(INT(G5/100)*100)&lt;=20,IF(G5-(INT(G5/100)*100)=0,""," " &amp;INDEX(excelblog_Jednosci,G5-(INT(G5/100)*100)))," " &amp;INDEX(excelblog_Dziesiatki,INT((G5-(INT(G5/100)*100))/10))&amp;IF(MOD((G5-(INT(G5/100)*100)),10)," "&amp;INDEX(excelblog_Jednosci,MOD((G5-(INT(G5/100)*100)),10)),""))&amp;IF(G5=0,""," " &amp;INDEX(IF(G5&lt;20,{"";"milion";"miliony";"milionów"},{"milionów";"miliony";"milionów"}),MATCH(IF(G5-(INT(G5/100)*100)&lt;20,G5-(INT(G5/100)*100),MOD((G5-(INT(G5/100)*100)),10)),IF(G5&lt;20,{0;1;2;5},{0;2;5}),1)))</f>
        <v/>
      </c>
      <c r="H6" s="27" t="str">
        <f>IF(OR(B3&lt;1,INT(H5/100)=0),"",INDEX(excelblog_Setki,INT(H5/100)))&amp; IF(H5-(INT(H5/100)*100)&lt;=20,IF(H5-(INT(H5/100)*100)=0,""," " &amp;INDEX(excelblog_Jednosci,H5-(INT(H5/100)*100)))," " &amp;INDEX(excelblog_Dziesiatki,INT((H5-(INT(H5/100)*100))/10))&amp;IF(MOD((H5-(INT(H5/100)*100)),10)," "&amp;INDEX(excelblog_Jednosci,MOD((H5-(INT(H5/100)*100)),10)),""))&amp;IF(H5=0,""," " &amp;INDEX(IF(H5&lt;20,{"";"miliard";"miliardy";"miliardów"},{"miliardów";"miliardy";"miliardów"}),MATCH(IF(H5-(INT(H5/100)*100)&lt;20,H5-(INT(H5/100)*100),MOD((H5-(INT(H5/100)*100)),10)),IF(H5&lt;20,{0;1;2;5},{0;2;5}),1)))</f>
        <v/>
      </c>
      <c r="I6" s="27"/>
    </row>
    <row r="7" spans="1:13" s="2" customFormat="1">
      <c r="A7" s="18"/>
      <c r="B7" s="18"/>
      <c r="C7" s="18"/>
      <c r="D7" s="18"/>
      <c r="E7" s="18"/>
      <c r="F7" s="18"/>
      <c r="G7" s="18"/>
      <c r="H7" s="18"/>
      <c r="I7" s="18"/>
    </row>
    <row r="8" spans="1:13" s="2" customFormat="1">
      <c r="A8" s="19" t="s">
        <v>33</v>
      </c>
      <c r="B8" s="28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","")&amp;IF(TRIM(D6)&lt;&gt;"",D6&amp;" ","")))</f>
        <v/>
      </c>
      <c r="C8" s="29"/>
      <c r="D8" s="29"/>
      <c r="E8" s="29"/>
      <c r="F8" s="29"/>
      <c r="G8" s="29"/>
      <c r="H8" s="29"/>
      <c r="I8" s="30"/>
    </row>
    <row r="9" spans="1:13" s="2" customFormat="1">
      <c r="A9" s="19" t="s">
        <v>34</v>
      </c>
      <c r="B9" s="28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","")&amp;IF(TRIM(E6)&lt;&gt;"",TRIM(E6)&amp;", ","")&amp;IF(TRIM(D6)&lt;&gt;"",D6&amp;" ","")))</f>
        <v/>
      </c>
      <c r="C9" s="29"/>
      <c r="D9" s="29"/>
      <c r="E9" s="29"/>
      <c r="F9" s="29"/>
      <c r="G9" s="29"/>
      <c r="H9" s="29"/>
      <c r="I9" s="30"/>
    </row>
    <row r="10" spans="1:13" s="2" customFormat="1">
      <c r="A10" s="19" t="s">
        <v>35</v>
      </c>
      <c r="B10" s="28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","")&amp;IF(TRIM(D6)&lt;&gt;"",C6&amp;" ","")))</f>
        <v/>
      </c>
      <c r="C10" s="29"/>
      <c r="D10" s="29"/>
      <c r="E10" s="29"/>
      <c r="F10" s="29"/>
      <c r="G10" s="29"/>
      <c r="H10" s="29"/>
      <c r="I10" s="30"/>
    </row>
    <row r="11" spans="1:13" s="2" customFormat="1">
      <c r="A11" s="19"/>
      <c r="B11" s="18"/>
      <c r="C11" s="18"/>
      <c r="D11" s="18"/>
      <c r="E11" s="18"/>
      <c r="F11" s="18"/>
      <c r="G11" s="18"/>
      <c r="H11" s="18"/>
      <c r="I11" s="18"/>
    </row>
    <row r="12" spans="1:13" s="17" customFormat="1" ht="12.75" customHeight="1">
      <c r="A12" s="16"/>
      <c r="B12" s="16"/>
      <c r="C12" s="16"/>
      <c r="D12" s="16"/>
      <c r="E12" s="16"/>
      <c r="F12" s="16"/>
      <c r="G12" s="16"/>
      <c r="H12" s="16"/>
      <c r="I12" s="31" t="s">
        <v>36</v>
      </c>
    </row>
    <row r="15" spans="1:13">
      <c r="A15" s="32"/>
      <c r="B15" s="33"/>
      <c r="C15" s="33"/>
      <c r="D15" s="33"/>
      <c r="E15" s="33"/>
      <c r="F15" s="33"/>
      <c r="G15" s="33"/>
      <c r="H15" s="33"/>
      <c r="I15" s="33"/>
    </row>
    <row r="16" spans="1:13">
      <c r="A16" s="35"/>
      <c r="B16" s="36" t="s">
        <v>24</v>
      </c>
      <c r="C16" s="35"/>
      <c r="D16" s="35"/>
      <c r="E16" s="35"/>
      <c r="F16" s="35"/>
      <c r="G16" s="35"/>
      <c r="H16" s="35"/>
      <c r="I16" s="35"/>
      <c r="K16" s="37"/>
      <c r="L16" s="37"/>
      <c r="M16" s="37"/>
    </row>
    <row r="17" spans="1:13">
      <c r="A17" s="36" t="s">
        <v>24</v>
      </c>
      <c r="B17" s="38"/>
      <c r="C17" s="39"/>
      <c r="D17" s="35"/>
      <c r="E17" s="35"/>
      <c r="F17" s="35"/>
      <c r="G17" s="35"/>
      <c r="H17" s="35"/>
      <c r="I17" s="35"/>
    </row>
    <row r="18" spans="1:13">
      <c r="A18" s="36"/>
      <c r="B18" s="39"/>
      <c r="C18" s="40" t="s">
        <v>25</v>
      </c>
      <c r="D18" s="41" t="s">
        <v>26</v>
      </c>
      <c r="E18" s="41" t="s">
        <v>27</v>
      </c>
      <c r="F18" s="41" t="s">
        <v>28</v>
      </c>
      <c r="G18" s="41" t="s">
        <v>29</v>
      </c>
      <c r="H18" s="41" t="s">
        <v>30</v>
      </c>
      <c r="I18" s="35"/>
    </row>
    <row r="19" spans="1:13">
      <c r="A19" s="36" t="s">
        <v>31</v>
      </c>
      <c r="B19" s="35"/>
      <c r="C19" s="42"/>
      <c r="D19" s="43">
        <f>ROUND((B17-INT(B17))*100,0)</f>
        <v>0</v>
      </c>
      <c r="E19" s="43">
        <f>IF(B17&gt;=1,VALUE(RIGHT(LEFT(INT(B17),LEN(INT(B17))),3)),0)</f>
        <v>0</v>
      </c>
      <c r="F19" s="43">
        <f>IF(B17&gt;=1000,VALUE(TEXT(RIGHT(LEFT(INT(B17),LEN(INT(B17))-3),3),"000")),0)</f>
        <v>0</v>
      </c>
      <c r="G19" s="43">
        <f>IF(B17&gt;=1000000,VALUE(TEXT(RIGHT(LEFT(INT(B17),LEN(INT(B17))-6),3),"000")),0)</f>
        <v>0</v>
      </c>
      <c r="H19" s="43">
        <f>IF(B17&gt;=1000000000,VALUE(TEXT(RIGHT(LEFT(INT(B17),LEN(INT(B17))-9),3),"000")),0)</f>
        <v>0</v>
      </c>
      <c r="I19" s="35"/>
    </row>
    <row r="20" spans="1:13">
      <c r="A20" s="36" t="s">
        <v>32</v>
      </c>
      <c r="B20" s="44"/>
      <c r="C20" s="44" t="str">
        <f>ROUND((B17-INT(B17))*100,0)&amp;"/"&amp;100 &amp; " groszy"</f>
        <v>0/100 groszy</v>
      </c>
      <c r="D20" s="44" t="str">
        <f>IF(B17=0,"",IF(D19&lt;=20,IF(D19=0,"zero",INDEX(excelblog_Jednosci,D19)),INDEX(excelblog_Dziesiatki,INT(D19/10))&amp;IF(MOD(D19,10)," " &amp;INDEX(excelblog_Jednosci,MOD(D19,10)),"")))&amp; " " &amp;IF(B17=0,"",INDEX(IF(D19&lt;20,{"groszy";"grosz";"grosze";"groszy"},{"groszy";"grosze";"groszy"}),MATCH(IF(D19&lt;20,D19,MOD(D19,10)),IF(D19&lt;20,{0;1;2;5},{0;2;5}),1)))</f>
        <v xml:space="preserve"> </v>
      </c>
      <c r="E20" s="44" t="str">
        <f>IF(OR(B17&lt;1,INT(E19/100)=0),"",INDEX(excelblog_Setki,INT(E19/100)))&amp; IF(E19-(INT(E19/100)*100)&lt;=20,IF(E19-(INT(E19/100)*100)=0,IF(OR(E19&gt;0,B17&lt;1),"","złotych")," " &amp;INDEX(excelblog_Jednosci,E19-(INT(E19/100)*100)))," " &amp;INDEX(excelblog_Dziesiatki,INT((E19-(INT(E19/100)*100))/10))&amp;IF(MOD((E19-(INT(E19/100)*100)),10)," "&amp;INDEX(excelblog_Jednosci,MOD((E19-(INT(E19/100)*100)),10)),""))&amp;IF(E19=0,""," " &amp;INDEX(IF(E19&lt;20,{"złotych";"złoty";"złote";"złotych"},{"złotych";"złote";"złotych"}),MATCH(IF(E19-(INT(E19/100)*100)&lt;20,E19-(INT(E19/100)*100),MOD((E19-(INT(E19/100)*100)),10)),IF(E19&lt;20,{0;1;2;5},{0;2;5}),1)))</f>
        <v/>
      </c>
      <c r="F20" s="44" t="str">
        <f>IF(OR(B17&lt;1,INT(F19/100)=0),"",INDEX(excelblog_Setki,INT(F19/100)))&amp; IF(F19-(INT(F19/100)*100)&lt;=20,IF(F19-(INT(F19/100)*100)=0,""," " &amp;INDEX(excelblog_Jednosci,F19-(INT(F19/100)*100)))," " &amp;INDEX(excelblog_Dziesiatki,INT((F19-(INT(F19/100)*100))/10))&amp;IF(MOD((F19-(INT(F19/100)*100)),10)," "&amp;INDEX(excelblog_Jednosci,MOD((F19-(INT(F19/100)*100)),10)),""))&amp;IF(F19=0,""," " &amp;INDEX(IF(F19&lt;20,{"";"tysiąc";"tysiące";"tysięcy"},{"tysięcy";"tysiące";"tysięcy"}),MATCH(IF(F19-(INT(F19/100)*100)&lt;20,F19-(INT(F19/100)*100),MOD((F19-(INT(F19/100)*100)),10)),IF(F19&lt;20,{0;1;2;5},{0;2;5}),1)))</f>
        <v/>
      </c>
      <c r="G20" s="44" t="str">
        <f>IF(OR(B17&lt;1,INT(G19/100)=0),"",INDEX(excelblog_Setki,INT(G19/100)))&amp; IF(G19-(INT(G19/100)*100)&lt;=20,IF(G19-(INT(G19/100)*100)=0,""," " &amp;INDEX(excelblog_Jednosci,G19-(INT(G19/100)*100)))," " &amp;INDEX(excelblog_Dziesiatki,INT((G19-(INT(G19/100)*100))/10))&amp;IF(MOD((G19-(INT(G19/100)*100)),10)," "&amp;INDEX(excelblog_Jednosci,MOD((G19-(INT(G19/100)*100)),10)),""))&amp;IF(G19=0,""," " &amp;INDEX(IF(G19&lt;20,{"";"milion";"miliony";"milionów"},{"milionów";"miliony";"milionów"}),MATCH(IF(G19-(INT(G19/100)*100)&lt;20,G19-(INT(G19/100)*100),MOD((G19-(INT(G19/100)*100)),10)),IF(G19&lt;20,{0;1;2;5},{0;2;5}),1)))</f>
        <v/>
      </c>
      <c r="H20" s="44" t="str">
        <f>IF(OR(B17&lt;1,INT(H19/100)=0),"",INDEX(excelblog_Setki,INT(H19/100)))&amp; IF(H19-(INT(H19/100)*100)&lt;=20,IF(H19-(INT(H19/100)*100)=0,""," " &amp;INDEX(excelblog_Jednosci,H19-(INT(H19/100)*100)))," " &amp;INDEX(excelblog_Dziesiatki,INT((H19-(INT(H19/100)*100))/10))&amp;IF(MOD((H19-(INT(H19/100)*100)),10)," "&amp;INDEX(excelblog_Jednosci,MOD((H19-(INT(H19/100)*100)),10)),""))&amp;IF(H19=0,""," " &amp;INDEX(IF(H19&lt;20,{"";"miliard";"miliardy";"miliardów"},{"miliardów";"miliardy";"miliardów"}),MATCH(IF(H19-(INT(H19/100)*100)&lt;20,H19-(INT(H19/100)*100),MOD((H19-(INT(H19/100)*100)),10)),IF(H19&lt;20,{0;1;2;5},{0;2;5}),1)))</f>
        <v/>
      </c>
      <c r="I20" s="44"/>
    </row>
    <row r="21" spans="1:13">
      <c r="A21" s="35"/>
      <c r="B21" s="35"/>
      <c r="C21" s="35"/>
      <c r="D21" s="35"/>
      <c r="E21" s="35"/>
      <c r="F21" s="35"/>
      <c r="G21" s="35"/>
      <c r="H21" s="35"/>
      <c r="I21" s="35"/>
    </row>
    <row r="22" spans="1:13">
      <c r="A22" s="36" t="s">
        <v>33</v>
      </c>
      <c r="B22" s="28" t="str">
        <f>IF(NOT(ISNUMBER(B17)),excelblog_Komunikat1,IF(OR((B17*10^-12)&gt;=1,B17&lt;0),excelblog_Komunikat2,IF(TRIM(H20)&lt;&gt;"",TRIM(H20)&amp;" ","")&amp;IF(TRIM(G20)&lt;&gt;"",TRIM(G20)&amp;" ","")&amp;IF(TRIM(F20)&lt;&gt;"",TRIM(F20)&amp;" ","")&amp;IF(TRIM(E20)&lt;&gt;"",TRIM(E20)&amp;" ","")&amp;IF(TRIM(D20)&lt;&gt;"",D20&amp;" ","")))</f>
        <v>W polu z kwotą nie znajduje się liczba</v>
      </c>
      <c r="C22" s="29"/>
      <c r="D22" s="29"/>
      <c r="E22" s="29"/>
      <c r="F22" s="29"/>
      <c r="G22" s="29"/>
      <c r="H22" s="29"/>
      <c r="I22" s="30"/>
    </row>
    <row r="23" spans="1:13">
      <c r="A23" s="36" t="s">
        <v>34</v>
      </c>
      <c r="B23" s="28" t="str">
        <f>IF(NOT(ISNUMBER(B17)),excelblog_Komunikat1,IF(OR((B17*10^-12)&gt;=1,B17&lt;0),excelblog_Komunikat2,IF(TRIM(H20)&lt;&gt;"",TRIM(H20)&amp;" ","")&amp;IF(TRIM(G20)&lt;&gt;"",TRIM(G20)&amp;" ","")&amp;IF(TRIM(F20)&lt;&gt;"",TRIM(F20)&amp;" ","")&amp;IF(TRIM(E20)&lt;&gt;"",TRIM(E20)&amp;", ","")&amp;IF(TRIM(D20)&lt;&gt;"",D20&amp;" ","")))</f>
        <v>W polu z kwotą nie znajduje się liczba</v>
      </c>
      <c r="C23" s="29"/>
      <c r="D23" s="29"/>
      <c r="E23" s="29"/>
      <c r="F23" s="29"/>
      <c r="G23" s="29"/>
      <c r="H23" s="29"/>
      <c r="I23" s="30"/>
    </row>
    <row r="24" spans="1:13">
      <c r="A24" s="36" t="s">
        <v>35</v>
      </c>
      <c r="B24" s="28" t="str">
        <f>IF(NOT(ISNUMBER(B17)),excelblog_Komunikat1,IF(OR((B17*10^-12)&gt;=1,B17&lt;0),excelblog_Komunikat2,IF(TRIM(H20)&lt;&gt;"",TRIM(H20)&amp;" ","")&amp;IF(TRIM(G20)&lt;&gt;"",TRIM(G20)&amp;" ","")&amp;IF(TRIM(F20)&lt;&gt;"",TRIM(F20)&amp;" ","")&amp;IF(TRIM(E20)&lt;&gt;"",TRIM(E20)&amp;" ","")&amp;IF(TRIM(D20)&lt;&gt;"",C20&amp;" ","")))</f>
        <v>W polu z kwotą nie znajduje się liczba</v>
      </c>
      <c r="C24" s="29"/>
      <c r="D24" s="29"/>
      <c r="E24" s="29"/>
      <c r="F24" s="29"/>
      <c r="G24" s="29"/>
      <c r="H24" s="29"/>
      <c r="I24" s="30"/>
    </row>
    <row r="25" spans="1:13">
      <c r="A25" s="36"/>
      <c r="B25" s="35"/>
      <c r="C25" s="35"/>
      <c r="D25" s="35"/>
      <c r="E25" s="35"/>
      <c r="F25" s="35"/>
      <c r="G25" s="35"/>
      <c r="H25" s="35"/>
      <c r="I25" s="35"/>
    </row>
    <row r="26" spans="1:13" s="47" customFormat="1" ht="12.75" customHeight="1">
      <c r="A26" s="45"/>
      <c r="B26" s="45"/>
      <c r="C26" s="45"/>
      <c r="D26" s="45"/>
      <c r="E26" s="45"/>
      <c r="F26" s="45"/>
      <c r="G26" s="45"/>
      <c r="H26" s="45"/>
      <c r="I26" s="46" t="s">
        <v>36</v>
      </c>
    </row>
    <row r="29" spans="1:13">
      <c r="A29" s="32"/>
      <c r="B29" s="33"/>
      <c r="C29" s="33"/>
      <c r="D29" s="33"/>
      <c r="E29" s="33"/>
      <c r="F29" s="33"/>
      <c r="G29" s="33"/>
      <c r="H29" s="33"/>
      <c r="I29" s="33"/>
    </row>
    <row r="30" spans="1:13">
      <c r="A30" s="35"/>
      <c r="B30" s="36" t="s">
        <v>24</v>
      </c>
      <c r="C30" s="35"/>
      <c r="D30" s="35"/>
      <c r="E30" s="35"/>
      <c r="F30" s="35"/>
      <c r="G30" s="35"/>
      <c r="H30" s="35"/>
      <c r="I30" s="35"/>
      <c r="K30" s="37"/>
      <c r="L30" s="37"/>
      <c r="M30" s="37"/>
    </row>
    <row r="31" spans="1:13">
      <c r="A31" s="36" t="s">
        <v>24</v>
      </c>
      <c r="B31" s="38"/>
      <c r="C31" s="39"/>
      <c r="D31" s="35"/>
      <c r="E31" s="35"/>
      <c r="F31" s="35"/>
      <c r="G31" s="35"/>
      <c r="H31" s="35"/>
      <c r="I31" s="35"/>
    </row>
    <row r="32" spans="1:13">
      <c r="A32" s="36"/>
      <c r="B32" s="39"/>
      <c r="C32" s="40" t="s">
        <v>25</v>
      </c>
      <c r="D32" s="41" t="s">
        <v>26</v>
      </c>
      <c r="E32" s="41" t="s">
        <v>27</v>
      </c>
      <c r="F32" s="41" t="s">
        <v>28</v>
      </c>
      <c r="G32" s="41" t="s">
        <v>29</v>
      </c>
      <c r="H32" s="41" t="s">
        <v>30</v>
      </c>
      <c r="I32" s="35"/>
    </row>
    <row r="33" spans="1:9">
      <c r="A33" s="36" t="s">
        <v>31</v>
      </c>
      <c r="B33" s="35"/>
      <c r="C33" s="42"/>
      <c r="D33" s="43">
        <f>ROUND((B31-INT(B31))*100,0)</f>
        <v>0</v>
      </c>
      <c r="E33" s="43">
        <f>IF(B31&gt;=1,VALUE(RIGHT(LEFT(INT(B31),LEN(INT(B31))),3)),0)</f>
        <v>0</v>
      </c>
      <c r="F33" s="43">
        <f>IF(B31&gt;=1000,VALUE(TEXT(RIGHT(LEFT(INT(B31),LEN(INT(B31))-3),3),"000")),0)</f>
        <v>0</v>
      </c>
      <c r="G33" s="43">
        <f>IF(B31&gt;=1000000,VALUE(TEXT(RIGHT(LEFT(INT(B31),LEN(INT(B31))-6),3),"000")),0)</f>
        <v>0</v>
      </c>
      <c r="H33" s="43">
        <f>IF(B31&gt;=1000000000,VALUE(TEXT(RIGHT(LEFT(INT(B31),LEN(INT(B31))-9),3),"000")),0)</f>
        <v>0</v>
      </c>
      <c r="I33" s="35"/>
    </row>
    <row r="34" spans="1:9">
      <c r="A34" s="36" t="s">
        <v>32</v>
      </c>
      <c r="B34" s="44"/>
      <c r="C34" s="44" t="str">
        <f>ROUND((B31-INT(B31))*100,0)&amp;"/"&amp;100 &amp; " groszy"</f>
        <v>0/100 groszy</v>
      </c>
      <c r="D34" s="44" t="str">
        <f>IF(B31=0,"",IF(D33&lt;=20,IF(D33=0,"zero",INDEX(excelblog_Jednosci,D33)),INDEX(excelblog_Dziesiatki,INT(D33/10))&amp;IF(MOD(D33,10)," " &amp;INDEX(excelblog_Jednosci,MOD(D33,10)),"")))&amp; " " &amp;IF(B31=0,"",INDEX(IF(D33&lt;20,{"groszy";"grosz";"grosze";"groszy"},{"groszy";"grosze";"groszy"}),MATCH(IF(D33&lt;20,D33,MOD(D33,10)),IF(D33&lt;20,{0;1;2;5},{0;2;5}),1)))</f>
        <v xml:space="preserve"> </v>
      </c>
      <c r="E34" s="44" t="str">
        <f>IF(OR(B31&lt;1,INT(E33/100)=0),"",INDEX(excelblog_Setki,INT(E33/100)))&amp; IF(E33-(INT(E33/100)*100)&lt;=20,IF(E33-(INT(E33/100)*100)=0,IF(OR(E33&gt;0,B31&lt;1),"","złotych")," " &amp;INDEX(excelblog_Jednosci,E33-(INT(E33/100)*100)))," " &amp;INDEX(excelblog_Dziesiatki,INT((E33-(INT(E33/100)*100))/10))&amp;IF(MOD((E33-(INT(E33/100)*100)),10)," "&amp;INDEX(excelblog_Jednosci,MOD((E33-(INT(E33/100)*100)),10)),""))&amp;IF(E33=0,""," " &amp;INDEX(IF(E33&lt;20,{"złotych";"złoty";"złote";"złotych"},{"złotych";"złote";"złotych"}),MATCH(IF(E33-(INT(E33/100)*100)&lt;20,E33-(INT(E33/100)*100),MOD((E33-(INT(E33/100)*100)),10)),IF(E33&lt;20,{0;1;2;5},{0;2;5}),1)))</f>
        <v/>
      </c>
      <c r="F34" s="44" t="str">
        <f>IF(OR(B31&lt;1,INT(F33/100)=0),"",INDEX(excelblog_Setki,INT(F33/100)))&amp; IF(F33-(INT(F33/100)*100)&lt;=20,IF(F33-(INT(F33/100)*100)=0,""," " &amp;INDEX(excelblog_Jednosci,F33-(INT(F33/100)*100)))," " &amp;INDEX(excelblog_Dziesiatki,INT((F33-(INT(F33/100)*100))/10))&amp;IF(MOD((F33-(INT(F33/100)*100)),10)," "&amp;INDEX(excelblog_Jednosci,MOD((F33-(INT(F33/100)*100)),10)),""))&amp;IF(F33=0,""," " &amp;INDEX(IF(F33&lt;20,{"";"tysiąc";"tysiące";"tysięcy"},{"tysięcy";"tysiące";"tysięcy"}),MATCH(IF(F33-(INT(F33/100)*100)&lt;20,F33-(INT(F33/100)*100),MOD((F33-(INT(F33/100)*100)),10)),IF(F33&lt;20,{0;1;2;5},{0;2;5}),1)))</f>
        <v/>
      </c>
      <c r="G34" s="44" t="str">
        <f>IF(OR(B31&lt;1,INT(G33/100)=0),"",INDEX(excelblog_Setki,INT(G33/100)))&amp; IF(G33-(INT(G33/100)*100)&lt;=20,IF(G33-(INT(G33/100)*100)=0,""," " &amp;INDEX(excelblog_Jednosci,G33-(INT(G33/100)*100)))," " &amp;INDEX(excelblog_Dziesiatki,INT((G33-(INT(G33/100)*100))/10))&amp;IF(MOD((G33-(INT(G33/100)*100)),10)," "&amp;INDEX(excelblog_Jednosci,MOD((G33-(INT(G33/100)*100)),10)),""))&amp;IF(G33=0,""," " &amp;INDEX(IF(G33&lt;20,{"";"milion";"miliony";"milionów"},{"milionów";"miliony";"milionów"}),MATCH(IF(G33-(INT(G33/100)*100)&lt;20,G33-(INT(G33/100)*100),MOD((G33-(INT(G33/100)*100)),10)),IF(G33&lt;20,{0;1;2;5},{0;2;5}),1)))</f>
        <v/>
      </c>
      <c r="H34" s="44" t="str">
        <f>IF(OR(B31&lt;1,INT(H33/100)=0),"",INDEX(excelblog_Setki,INT(H33/100)))&amp; IF(H33-(INT(H33/100)*100)&lt;=20,IF(H33-(INT(H33/100)*100)=0,""," " &amp;INDEX(excelblog_Jednosci,H33-(INT(H33/100)*100)))," " &amp;INDEX(excelblog_Dziesiatki,INT((H33-(INT(H33/100)*100))/10))&amp;IF(MOD((H33-(INT(H33/100)*100)),10)," "&amp;INDEX(excelblog_Jednosci,MOD((H33-(INT(H33/100)*100)),10)),""))&amp;IF(H33=0,""," " &amp;INDEX(IF(H33&lt;20,{"";"miliard";"miliardy";"miliardów"},{"miliardów";"miliardy";"miliardów"}),MATCH(IF(H33-(INT(H33/100)*100)&lt;20,H33-(INT(H33/100)*100),MOD((H33-(INT(H33/100)*100)),10)),IF(H33&lt;20,{0;1;2;5},{0;2;5}),1)))</f>
        <v/>
      </c>
      <c r="I34" s="44"/>
    </row>
    <row r="35" spans="1:9">
      <c r="A35" s="35"/>
      <c r="B35" s="35"/>
      <c r="C35" s="35"/>
      <c r="D35" s="35"/>
      <c r="E35" s="35"/>
      <c r="F35" s="35"/>
      <c r="G35" s="35"/>
      <c r="H35" s="35"/>
      <c r="I35" s="35"/>
    </row>
    <row r="36" spans="1:9">
      <c r="A36" s="36" t="s">
        <v>33</v>
      </c>
      <c r="B36" s="28" t="str">
        <f>IF(NOT(ISNUMBER(B31)),excelblog_Komunikat1,IF(OR((B31*10^-12)&gt;=1,B31&lt;0),excelblog_Komunikat2,IF(TRIM(H34)&lt;&gt;"",TRIM(H34)&amp;" ","")&amp;IF(TRIM(G34)&lt;&gt;"",TRIM(G34)&amp;" ","")&amp;IF(TRIM(F34)&lt;&gt;"",TRIM(F34)&amp;" ","")&amp;IF(TRIM(E34)&lt;&gt;"",TRIM(E34)&amp;" ","")&amp;IF(TRIM(D34)&lt;&gt;"",D34&amp;" ","")))</f>
        <v>W polu z kwotą nie znajduje się liczba</v>
      </c>
      <c r="C36" s="29"/>
      <c r="D36" s="29"/>
      <c r="E36" s="29"/>
      <c r="F36" s="29"/>
      <c r="G36" s="29"/>
      <c r="H36" s="29"/>
      <c r="I36" s="30"/>
    </row>
    <row r="37" spans="1:9">
      <c r="A37" s="36" t="s">
        <v>34</v>
      </c>
      <c r="B37" s="28" t="str">
        <f>IF(NOT(ISNUMBER(B31)),excelblog_Komunikat1,IF(OR((B31*10^-12)&gt;=1,B31&lt;0),excelblog_Komunikat2,IF(TRIM(H34)&lt;&gt;"",TRIM(H34)&amp;" ","")&amp;IF(TRIM(G34)&lt;&gt;"",TRIM(G34)&amp;" ","")&amp;IF(TRIM(F34)&lt;&gt;"",TRIM(F34)&amp;" ","")&amp;IF(TRIM(E34)&lt;&gt;"",TRIM(E34)&amp;", ","")&amp;IF(TRIM(D34)&lt;&gt;"",D34&amp;" ","")))</f>
        <v>W polu z kwotą nie znajduje się liczba</v>
      </c>
      <c r="C37" s="29"/>
      <c r="D37" s="29"/>
      <c r="E37" s="29"/>
      <c r="F37" s="29"/>
      <c r="G37" s="29"/>
      <c r="H37" s="29"/>
      <c r="I37" s="30"/>
    </row>
    <row r="38" spans="1:9">
      <c r="A38" s="36" t="s">
        <v>35</v>
      </c>
      <c r="B38" s="28" t="str">
        <f>IF(NOT(ISNUMBER(B31)),excelblog_Komunikat1,IF(OR((B31*10^-12)&gt;=1,B31&lt;0),excelblog_Komunikat2,IF(TRIM(H34)&lt;&gt;"",TRIM(H34)&amp;" ","")&amp;IF(TRIM(G34)&lt;&gt;"",TRIM(G34)&amp;" ","")&amp;IF(TRIM(F34)&lt;&gt;"",TRIM(F34)&amp;" ","")&amp;IF(TRIM(E34)&lt;&gt;"",TRIM(E34)&amp;" ","")&amp;IF(TRIM(D34)&lt;&gt;"",C34&amp;" ","")))</f>
        <v>W polu z kwotą nie znajduje się liczba</v>
      </c>
      <c r="C38" s="29"/>
      <c r="D38" s="29"/>
      <c r="E38" s="29"/>
      <c r="F38" s="29"/>
      <c r="G38" s="29"/>
      <c r="H38" s="29"/>
      <c r="I38" s="30"/>
    </row>
    <row r="39" spans="1:9">
      <c r="A39" s="36"/>
      <c r="B39" s="35"/>
      <c r="C39" s="35"/>
      <c r="D39" s="35"/>
      <c r="E39" s="35"/>
      <c r="F39" s="35"/>
      <c r="G39" s="35"/>
      <c r="H39" s="35"/>
      <c r="I39" s="35"/>
    </row>
    <row r="40" spans="1:9" s="47" customFormat="1" ht="12.75" customHeight="1">
      <c r="A40" s="45"/>
      <c r="B40" s="45"/>
      <c r="C40" s="45"/>
      <c r="D40" s="45"/>
      <c r="E40" s="45"/>
      <c r="F40" s="45"/>
      <c r="G40" s="45"/>
      <c r="H40" s="45"/>
      <c r="I40" s="46" t="s">
        <v>36</v>
      </c>
    </row>
  </sheetData>
  <sheetProtection password="9E62" sheet="1" objects="1" scenarios="1" deleteRows="0"/>
  <hyperlinks>
    <hyperlink ref="I12" display="Dostępne na licencji Creative Commons Uznanie autorstwa 2.5 Polska"/>
    <hyperlink ref="I26" display="Dostępne na licencji Creative Commons Uznanie autorstwa 2.5 Polska"/>
    <hyperlink ref="I40" display="Dostępne na licencji Creative Commons Uznanie autorstwa 2.5 Polska"/>
  </hyperlinks>
  <pageMargins left="0.75" right="0.75" top="1" bottom="1" header="0.5" footer="0.5"/>
  <pageSetup paperSize="9" orientation="portrait" horizontalDpi="4294967295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view="pageBreakPreview" zoomScaleNormal="100" zoomScaleSheetLayoutView="100" workbookViewId="0">
      <selection activeCell="B7" sqref="B7"/>
    </sheetView>
  </sheetViews>
  <sheetFormatPr defaultColWidth="9.140625" defaultRowHeight="12.75"/>
  <cols>
    <col min="1" max="1" width="6.28515625" style="9" customWidth="1"/>
    <col min="2" max="2" width="70.42578125" style="9" customWidth="1"/>
    <col min="3" max="3" width="25.42578125" style="14" customWidth="1"/>
    <col min="4" max="4" width="9.140625" style="9"/>
    <col min="5" max="5" width="19.28515625" style="9" customWidth="1"/>
    <col min="6" max="16384" width="9.140625" style="9"/>
  </cols>
  <sheetData>
    <row r="1" spans="1:3" ht="80.099999999999994" customHeight="1" thickBot="1">
      <c r="A1" s="189" t="str">
        <f>str_tyt!B9</f>
        <v>Przebudowa ulicy Grunwaldzkiej</v>
      </c>
      <c r="B1" s="190"/>
      <c r="C1" s="191"/>
    </row>
    <row r="2" spans="1:3" ht="30" customHeight="1" thickBot="1">
      <c r="A2" s="192" t="s">
        <v>21</v>
      </c>
      <c r="B2" s="193"/>
      <c r="C2" s="194"/>
    </row>
    <row r="3" spans="1:3" ht="15" customHeight="1">
      <c r="A3" s="195" t="s">
        <v>0</v>
      </c>
      <c r="B3" s="197" t="s">
        <v>2</v>
      </c>
      <c r="C3" s="199" t="s">
        <v>9</v>
      </c>
    </row>
    <row r="4" spans="1:3" ht="15" customHeight="1">
      <c r="A4" s="196"/>
      <c r="B4" s="198"/>
      <c r="C4" s="200"/>
    </row>
    <row r="5" spans="1:3" ht="30" customHeight="1">
      <c r="A5" s="49">
        <v>1</v>
      </c>
      <c r="B5" s="10" t="s">
        <v>1010</v>
      </c>
      <c r="C5" s="11">
        <f>'1.M.Arch'!G209</f>
        <v>0</v>
      </c>
    </row>
    <row r="6" spans="1:3" ht="30" customHeight="1">
      <c r="A6" s="49">
        <f t="shared" ref="A6:A15" si="0">A5+1</f>
        <v>2</v>
      </c>
      <c r="B6" s="10" t="s">
        <v>1009</v>
      </c>
      <c r="C6" s="11">
        <f>'2.Dr'!H290</f>
        <v>0</v>
      </c>
    </row>
    <row r="7" spans="1:3" ht="30" customHeight="1">
      <c r="A7" s="49">
        <f t="shared" si="0"/>
        <v>3</v>
      </c>
      <c r="B7" s="10" t="s">
        <v>1008</v>
      </c>
      <c r="C7" s="11">
        <f>'3Elekt'!H56</f>
        <v>0</v>
      </c>
    </row>
    <row r="8" spans="1:3" ht="30" customHeight="1">
      <c r="A8" s="49">
        <f t="shared" si="0"/>
        <v>4</v>
      </c>
      <c r="B8" s="10" t="s">
        <v>1007</v>
      </c>
      <c r="C8" s="11">
        <f>'4, KT'!H18</f>
        <v>0</v>
      </c>
    </row>
    <row r="9" spans="1:3" ht="30" customHeight="1">
      <c r="A9" s="49">
        <f t="shared" si="0"/>
        <v>5</v>
      </c>
      <c r="B9" s="10" t="s">
        <v>1006</v>
      </c>
      <c r="C9" s="11">
        <f>'5. Monit'!H17</f>
        <v>0</v>
      </c>
    </row>
    <row r="10" spans="1:3" ht="30" customHeight="1">
      <c r="A10" s="49">
        <f t="shared" si="0"/>
        <v>6</v>
      </c>
      <c r="B10" s="10" t="s">
        <v>1005</v>
      </c>
      <c r="C10" s="11">
        <f>'6. Nawadn'!H36</f>
        <v>0</v>
      </c>
    </row>
    <row r="11" spans="1:3" ht="30" customHeight="1">
      <c r="A11" s="49">
        <f t="shared" si="0"/>
        <v>7</v>
      </c>
      <c r="B11" s="10" t="s">
        <v>1004</v>
      </c>
      <c r="C11" s="11">
        <f>'7. KD'!H102</f>
        <v>0</v>
      </c>
    </row>
    <row r="12" spans="1:3" ht="30" customHeight="1">
      <c r="A12" s="49">
        <f t="shared" si="0"/>
        <v>8</v>
      </c>
      <c r="B12" s="10" t="s">
        <v>1003</v>
      </c>
      <c r="C12" s="11">
        <f>'8. KS'!H88</f>
        <v>0</v>
      </c>
    </row>
    <row r="13" spans="1:3" ht="30" customHeight="1">
      <c r="A13" s="49">
        <f t="shared" si="0"/>
        <v>9</v>
      </c>
      <c r="B13" s="10" t="s">
        <v>1002</v>
      </c>
      <c r="C13" s="11">
        <f>'9. Gaz'!H43</f>
        <v>0</v>
      </c>
    </row>
    <row r="14" spans="1:3" ht="30" customHeight="1">
      <c r="A14" s="49">
        <f t="shared" si="0"/>
        <v>10</v>
      </c>
      <c r="B14" s="10" t="s">
        <v>1001</v>
      </c>
      <c r="C14" s="11">
        <f>'10. Wod'!H110</f>
        <v>0</v>
      </c>
    </row>
    <row r="15" spans="1:3" ht="30" customHeight="1">
      <c r="A15" s="49">
        <f t="shared" si="0"/>
        <v>11</v>
      </c>
      <c r="B15" s="10" t="str">
        <f>'11. TEL'!A2</f>
        <v>Zabezpieczenie sieci teletechnicznej</v>
      </c>
      <c r="C15" s="11">
        <f>'11. TEL'!I14</f>
        <v>0</v>
      </c>
    </row>
    <row r="16" spans="1:3" s="12" customFormat="1" ht="30" customHeight="1" thickBot="1">
      <c r="A16" s="187" t="s">
        <v>22</v>
      </c>
      <c r="B16" s="188"/>
      <c r="C16" s="48">
        <f>SUM(C5:C15)</f>
        <v>0</v>
      </c>
    </row>
    <row r="18" spans="1:3">
      <c r="C18" s="13"/>
    </row>
    <row r="26" spans="1:3">
      <c r="A26" s="9" t="s">
        <v>37</v>
      </c>
    </row>
    <row r="27" spans="1:3">
      <c r="A27" s="9">
        <v>2021</v>
      </c>
    </row>
    <row r="29" spans="1:3">
      <c r="C29" s="14">
        <v>1</v>
      </c>
    </row>
  </sheetData>
  <mergeCells count="6">
    <mergeCell ref="A16:B16"/>
    <mergeCell ref="A1:C1"/>
    <mergeCell ref="A2:C2"/>
    <mergeCell ref="A3:A4"/>
    <mergeCell ref="B3:B4"/>
    <mergeCell ref="C3:C4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5"/>
  <sheetViews>
    <sheetView view="pageBreakPreview" topLeftCell="A55" zoomScaleNormal="100" zoomScaleSheetLayoutView="100" workbookViewId="0">
      <selection activeCell="S50" sqref="S50"/>
    </sheetView>
  </sheetViews>
  <sheetFormatPr defaultRowHeight="30" customHeight="1"/>
  <cols>
    <col min="1" max="1" width="14.28515625" style="121" customWidth="1"/>
    <col min="2" max="3" width="28.5703125" style="121" customWidth="1"/>
    <col min="4" max="4" width="57.140625" style="121" customWidth="1"/>
    <col min="5" max="8" width="14.28515625" style="121" customWidth="1"/>
    <col min="9" max="256" width="9.140625" style="121"/>
    <col min="257" max="257" width="14.28515625" style="121" customWidth="1"/>
    <col min="258" max="259" width="28.5703125" style="121" customWidth="1"/>
    <col min="260" max="260" width="57.140625" style="121" customWidth="1"/>
    <col min="261" max="264" width="14.28515625" style="121" customWidth="1"/>
    <col min="265" max="512" width="9.140625" style="121"/>
    <col min="513" max="513" width="14.28515625" style="121" customWidth="1"/>
    <col min="514" max="515" width="28.5703125" style="121" customWidth="1"/>
    <col min="516" max="516" width="57.140625" style="121" customWidth="1"/>
    <col min="517" max="520" width="14.28515625" style="121" customWidth="1"/>
    <col min="521" max="768" width="9.140625" style="121"/>
    <col min="769" max="769" width="14.28515625" style="121" customWidth="1"/>
    <col min="770" max="771" width="28.5703125" style="121" customWidth="1"/>
    <col min="772" max="772" width="57.140625" style="121" customWidth="1"/>
    <col min="773" max="776" width="14.28515625" style="121" customWidth="1"/>
    <col min="777" max="1024" width="9.140625" style="121"/>
    <col min="1025" max="1025" width="14.28515625" style="121" customWidth="1"/>
    <col min="1026" max="1027" width="28.5703125" style="121" customWidth="1"/>
    <col min="1028" max="1028" width="57.140625" style="121" customWidth="1"/>
    <col min="1029" max="1032" width="14.28515625" style="121" customWidth="1"/>
    <col min="1033" max="1280" width="9.140625" style="121"/>
    <col min="1281" max="1281" width="14.28515625" style="121" customWidth="1"/>
    <col min="1282" max="1283" width="28.5703125" style="121" customWidth="1"/>
    <col min="1284" max="1284" width="57.140625" style="121" customWidth="1"/>
    <col min="1285" max="1288" width="14.28515625" style="121" customWidth="1"/>
    <col min="1289" max="1536" width="9.140625" style="121"/>
    <col min="1537" max="1537" width="14.28515625" style="121" customWidth="1"/>
    <col min="1538" max="1539" width="28.5703125" style="121" customWidth="1"/>
    <col min="1540" max="1540" width="57.140625" style="121" customWidth="1"/>
    <col min="1541" max="1544" width="14.28515625" style="121" customWidth="1"/>
    <col min="1545" max="1792" width="9.140625" style="121"/>
    <col min="1793" max="1793" width="14.28515625" style="121" customWidth="1"/>
    <col min="1794" max="1795" width="28.5703125" style="121" customWidth="1"/>
    <col min="1796" max="1796" width="57.140625" style="121" customWidth="1"/>
    <col min="1797" max="1800" width="14.28515625" style="121" customWidth="1"/>
    <col min="1801" max="2048" width="9.140625" style="121"/>
    <col min="2049" max="2049" width="14.28515625" style="121" customWidth="1"/>
    <col min="2050" max="2051" width="28.5703125" style="121" customWidth="1"/>
    <col min="2052" max="2052" width="57.140625" style="121" customWidth="1"/>
    <col min="2053" max="2056" width="14.28515625" style="121" customWidth="1"/>
    <col min="2057" max="2304" width="9.140625" style="121"/>
    <col min="2305" max="2305" width="14.28515625" style="121" customWidth="1"/>
    <col min="2306" max="2307" width="28.5703125" style="121" customWidth="1"/>
    <col min="2308" max="2308" width="57.140625" style="121" customWidth="1"/>
    <col min="2309" max="2312" width="14.28515625" style="121" customWidth="1"/>
    <col min="2313" max="2560" width="9.140625" style="121"/>
    <col min="2561" max="2561" width="14.28515625" style="121" customWidth="1"/>
    <col min="2562" max="2563" width="28.5703125" style="121" customWidth="1"/>
    <col min="2564" max="2564" width="57.140625" style="121" customWidth="1"/>
    <col min="2565" max="2568" width="14.28515625" style="121" customWidth="1"/>
    <col min="2569" max="2816" width="9.140625" style="121"/>
    <col min="2817" max="2817" width="14.28515625" style="121" customWidth="1"/>
    <col min="2818" max="2819" width="28.5703125" style="121" customWidth="1"/>
    <col min="2820" max="2820" width="57.140625" style="121" customWidth="1"/>
    <col min="2821" max="2824" width="14.28515625" style="121" customWidth="1"/>
    <col min="2825" max="3072" width="9.140625" style="121"/>
    <col min="3073" max="3073" width="14.28515625" style="121" customWidth="1"/>
    <col min="3074" max="3075" width="28.5703125" style="121" customWidth="1"/>
    <col min="3076" max="3076" width="57.140625" style="121" customWidth="1"/>
    <col min="3077" max="3080" width="14.28515625" style="121" customWidth="1"/>
    <col min="3081" max="3328" width="9.140625" style="121"/>
    <col min="3329" max="3329" width="14.28515625" style="121" customWidth="1"/>
    <col min="3330" max="3331" width="28.5703125" style="121" customWidth="1"/>
    <col min="3332" max="3332" width="57.140625" style="121" customWidth="1"/>
    <col min="3333" max="3336" width="14.28515625" style="121" customWidth="1"/>
    <col min="3337" max="3584" width="9.140625" style="121"/>
    <col min="3585" max="3585" width="14.28515625" style="121" customWidth="1"/>
    <col min="3586" max="3587" width="28.5703125" style="121" customWidth="1"/>
    <col min="3588" max="3588" width="57.140625" style="121" customWidth="1"/>
    <col min="3589" max="3592" width="14.28515625" style="121" customWidth="1"/>
    <col min="3593" max="3840" width="9.140625" style="121"/>
    <col min="3841" max="3841" width="14.28515625" style="121" customWidth="1"/>
    <col min="3842" max="3843" width="28.5703125" style="121" customWidth="1"/>
    <col min="3844" max="3844" width="57.140625" style="121" customWidth="1"/>
    <col min="3845" max="3848" width="14.28515625" style="121" customWidth="1"/>
    <col min="3849" max="4096" width="9.140625" style="121"/>
    <col min="4097" max="4097" width="14.28515625" style="121" customWidth="1"/>
    <col min="4098" max="4099" width="28.5703125" style="121" customWidth="1"/>
    <col min="4100" max="4100" width="57.140625" style="121" customWidth="1"/>
    <col min="4101" max="4104" width="14.28515625" style="121" customWidth="1"/>
    <col min="4105" max="4352" width="9.140625" style="121"/>
    <col min="4353" max="4353" width="14.28515625" style="121" customWidth="1"/>
    <col min="4354" max="4355" width="28.5703125" style="121" customWidth="1"/>
    <col min="4356" max="4356" width="57.140625" style="121" customWidth="1"/>
    <col min="4357" max="4360" width="14.28515625" style="121" customWidth="1"/>
    <col min="4361" max="4608" width="9.140625" style="121"/>
    <col min="4609" max="4609" width="14.28515625" style="121" customWidth="1"/>
    <col min="4610" max="4611" width="28.5703125" style="121" customWidth="1"/>
    <col min="4612" max="4612" width="57.140625" style="121" customWidth="1"/>
    <col min="4613" max="4616" width="14.28515625" style="121" customWidth="1"/>
    <col min="4617" max="4864" width="9.140625" style="121"/>
    <col min="4865" max="4865" width="14.28515625" style="121" customWidth="1"/>
    <col min="4866" max="4867" width="28.5703125" style="121" customWidth="1"/>
    <col min="4868" max="4868" width="57.140625" style="121" customWidth="1"/>
    <col min="4869" max="4872" width="14.28515625" style="121" customWidth="1"/>
    <col min="4873" max="5120" width="9.140625" style="121"/>
    <col min="5121" max="5121" width="14.28515625" style="121" customWidth="1"/>
    <col min="5122" max="5123" width="28.5703125" style="121" customWidth="1"/>
    <col min="5124" max="5124" width="57.140625" style="121" customWidth="1"/>
    <col min="5125" max="5128" width="14.28515625" style="121" customWidth="1"/>
    <col min="5129" max="5376" width="9.140625" style="121"/>
    <col min="5377" max="5377" width="14.28515625" style="121" customWidth="1"/>
    <col min="5378" max="5379" width="28.5703125" style="121" customWidth="1"/>
    <col min="5380" max="5380" width="57.140625" style="121" customWidth="1"/>
    <col min="5381" max="5384" width="14.28515625" style="121" customWidth="1"/>
    <col min="5385" max="5632" width="9.140625" style="121"/>
    <col min="5633" max="5633" width="14.28515625" style="121" customWidth="1"/>
    <col min="5634" max="5635" width="28.5703125" style="121" customWidth="1"/>
    <col min="5636" max="5636" width="57.140625" style="121" customWidth="1"/>
    <col min="5637" max="5640" width="14.28515625" style="121" customWidth="1"/>
    <col min="5641" max="5888" width="9.140625" style="121"/>
    <col min="5889" max="5889" width="14.28515625" style="121" customWidth="1"/>
    <col min="5890" max="5891" width="28.5703125" style="121" customWidth="1"/>
    <col min="5892" max="5892" width="57.140625" style="121" customWidth="1"/>
    <col min="5893" max="5896" width="14.28515625" style="121" customWidth="1"/>
    <col min="5897" max="6144" width="9.140625" style="121"/>
    <col min="6145" max="6145" width="14.28515625" style="121" customWidth="1"/>
    <col min="6146" max="6147" width="28.5703125" style="121" customWidth="1"/>
    <col min="6148" max="6148" width="57.140625" style="121" customWidth="1"/>
    <col min="6149" max="6152" width="14.28515625" style="121" customWidth="1"/>
    <col min="6153" max="6400" width="9.140625" style="121"/>
    <col min="6401" max="6401" width="14.28515625" style="121" customWidth="1"/>
    <col min="6402" max="6403" width="28.5703125" style="121" customWidth="1"/>
    <col min="6404" max="6404" width="57.140625" style="121" customWidth="1"/>
    <col min="6405" max="6408" width="14.28515625" style="121" customWidth="1"/>
    <col min="6409" max="6656" width="9.140625" style="121"/>
    <col min="6657" max="6657" width="14.28515625" style="121" customWidth="1"/>
    <col min="6658" max="6659" width="28.5703125" style="121" customWidth="1"/>
    <col min="6660" max="6660" width="57.140625" style="121" customWidth="1"/>
    <col min="6661" max="6664" width="14.28515625" style="121" customWidth="1"/>
    <col min="6665" max="6912" width="9.140625" style="121"/>
    <col min="6913" max="6913" width="14.28515625" style="121" customWidth="1"/>
    <col min="6914" max="6915" width="28.5703125" style="121" customWidth="1"/>
    <col min="6916" max="6916" width="57.140625" style="121" customWidth="1"/>
    <col min="6917" max="6920" width="14.28515625" style="121" customWidth="1"/>
    <col min="6921" max="7168" width="9.140625" style="121"/>
    <col min="7169" max="7169" width="14.28515625" style="121" customWidth="1"/>
    <col min="7170" max="7171" width="28.5703125" style="121" customWidth="1"/>
    <col min="7172" max="7172" width="57.140625" style="121" customWidth="1"/>
    <col min="7173" max="7176" width="14.28515625" style="121" customWidth="1"/>
    <col min="7177" max="7424" width="9.140625" style="121"/>
    <col min="7425" max="7425" width="14.28515625" style="121" customWidth="1"/>
    <col min="7426" max="7427" width="28.5703125" style="121" customWidth="1"/>
    <col min="7428" max="7428" width="57.140625" style="121" customWidth="1"/>
    <col min="7429" max="7432" width="14.28515625" style="121" customWidth="1"/>
    <col min="7433" max="7680" width="9.140625" style="121"/>
    <col min="7681" max="7681" width="14.28515625" style="121" customWidth="1"/>
    <col min="7682" max="7683" width="28.5703125" style="121" customWidth="1"/>
    <col min="7684" max="7684" width="57.140625" style="121" customWidth="1"/>
    <col min="7685" max="7688" width="14.28515625" style="121" customWidth="1"/>
    <col min="7689" max="7936" width="9.140625" style="121"/>
    <col min="7937" max="7937" width="14.28515625" style="121" customWidth="1"/>
    <col min="7938" max="7939" width="28.5703125" style="121" customWidth="1"/>
    <col min="7940" max="7940" width="57.140625" style="121" customWidth="1"/>
    <col min="7941" max="7944" width="14.28515625" style="121" customWidth="1"/>
    <col min="7945" max="8192" width="9.140625" style="121"/>
    <col min="8193" max="8193" width="14.28515625" style="121" customWidth="1"/>
    <col min="8194" max="8195" width="28.5703125" style="121" customWidth="1"/>
    <col min="8196" max="8196" width="57.140625" style="121" customWidth="1"/>
    <col min="8197" max="8200" width="14.28515625" style="121" customWidth="1"/>
    <col min="8201" max="8448" width="9.140625" style="121"/>
    <col min="8449" max="8449" width="14.28515625" style="121" customWidth="1"/>
    <col min="8450" max="8451" width="28.5703125" style="121" customWidth="1"/>
    <col min="8452" max="8452" width="57.140625" style="121" customWidth="1"/>
    <col min="8453" max="8456" width="14.28515625" style="121" customWidth="1"/>
    <col min="8457" max="8704" width="9.140625" style="121"/>
    <col min="8705" max="8705" width="14.28515625" style="121" customWidth="1"/>
    <col min="8706" max="8707" width="28.5703125" style="121" customWidth="1"/>
    <col min="8708" max="8708" width="57.140625" style="121" customWidth="1"/>
    <col min="8709" max="8712" width="14.28515625" style="121" customWidth="1"/>
    <col min="8713" max="8960" width="9.140625" style="121"/>
    <col min="8961" max="8961" width="14.28515625" style="121" customWidth="1"/>
    <col min="8962" max="8963" width="28.5703125" style="121" customWidth="1"/>
    <col min="8964" max="8964" width="57.140625" style="121" customWidth="1"/>
    <col min="8965" max="8968" width="14.28515625" style="121" customWidth="1"/>
    <col min="8969" max="9216" width="9.140625" style="121"/>
    <col min="9217" max="9217" width="14.28515625" style="121" customWidth="1"/>
    <col min="9218" max="9219" width="28.5703125" style="121" customWidth="1"/>
    <col min="9220" max="9220" width="57.140625" style="121" customWidth="1"/>
    <col min="9221" max="9224" width="14.28515625" style="121" customWidth="1"/>
    <col min="9225" max="9472" width="9.140625" style="121"/>
    <col min="9473" max="9473" width="14.28515625" style="121" customWidth="1"/>
    <col min="9474" max="9475" width="28.5703125" style="121" customWidth="1"/>
    <col min="9476" max="9476" width="57.140625" style="121" customWidth="1"/>
    <col min="9477" max="9480" width="14.28515625" style="121" customWidth="1"/>
    <col min="9481" max="9728" width="9.140625" style="121"/>
    <col min="9729" max="9729" width="14.28515625" style="121" customWidth="1"/>
    <col min="9730" max="9731" width="28.5703125" style="121" customWidth="1"/>
    <col min="9732" max="9732" width="57.140625" style="121" customWidth="1"/>
    <col min="9733" max="9736" width="14.28515625" style="121" customWidth="1"/>
    <col min="9737" max="9984" width="9.140625" style="121"/>
    <col min="9985" max="9985" width="14.28515625" style="121" customWidth="1"/>
    <col min="9986" max="9987" width="28.5703125" style="121" customWidth="1"/>
    <col min="9988" max="9988" width="57.140625" style="121" customWidth="1"/>
    <col min="9989" max="9992" width="14.28515625" style="121" customWidth="1"/>
    <col min="9993" max="10240" width="9.140625" style="121"/>
    <col min="10241" max="10241" width="14.28515625" style="121" customWidth="1"/>
    <col min="10242" max="10243" width="28.5703125" style="121" customWidth="1"/>
    <col min="10244" max="10244" width="57.140625" style="121" customWidth="1"/>
    <col min="10245" max="10248" width="14.28515625" style="121" customWidth="1"/>
    <col min="10249" max="10496" width="9.140625" style="121"/>
    <col min="10497" max="10497" width="14.28515625" style="121" customWidth="1"/>
    <col min="10498" max="10499" width="28.5703125" style="121" customWidth="1"/>
    <col min="10500" max="10500" width="57.140625" style="121" customWidth="1"/>
    <col min="10501" max="10504" width="14.28515625" style="121" customWidth="1"/>
    <col min="10505" max="10752" width="9.140625" style="121"/>
    <col min="10753" max="10753" width="14.28515625" style="121" customWidth="1"/>
    <col min="10754" max="10755" width="28.5703125" style="121" customWidth="1"/>
    <col min="10756" max="10756" width="57.140625" style="121" customWidth="1"/>
    <col min="10757" max="10760" width="14.28515625" style="121" customWidth="1"/>
    <col min="10761" max="11008" width="9.140625" style="121"/>
    <col min="11009" max="11009" width="14.28515625" style="121" customWidth="1"/>
    <col min="11010" max="11011" width="28.5703125" style="121" customWidth="1"/>
    <col min="11012" max="11012" width="57.140625" style="121" customWidth="1"/>
    <col min="11013" max="11016" width="14.28515625" style="121" customWidth="1"/>
    <col min="11017" max="11264" width="9.140625" style="121"/>
    <col min="11265" max="11265" width="14.28515625" style="121" customWidth="1"/>
    <col min="11266" max="11267" width="28.5703125" style="121" customWidth="1"/>
    <col min="11268" max="11268" width="57.140625" style="121" customWidth="1"/>
    <col min="11269" max="11272" width="14.28515625" style="121" customWidth="1"/>
    <col min="11273" max="11520" width="9.140625" style="121"/>
    <col min="11521" max="11521" width="14.28515625" style="121" customWidth="1"/>
    <col min="11522" max="11523" width="28.5703125" style="121" customWidth="1"/>
    <col min="11524" max="11524" width="57.140625" style="121" customWidth="1"/>
    <col min="11525" max="11528" width="14.28515625" style="121" customWidth="1"/>
    <col min="11529" max="11776" width="9.140625" style="121"/>
    <col min="11777" max="11777" width="14.28515625" style="121" customWidth="1"/>
    <col min="11778" max="11779" width="28.5703125" style="121" customWidth="1"/>
    <col min="11780" max="11780" width="57.140625" style="121" customWidth="1"/>
    <col min="11781" max="11784" width="14.28515625" style="121" customWidth="1"/>
    <col min="11785" max="12032" width="9.140625" style="121"/>
    <col min="12033" max="12033" width="14.28515625" style="121" customWidth="1"/>
    <col min="12034" max="12035" width="28.5703125" style="121" customWidth="1"/>
    <col min="12036" max="12036" width="57.140625" style="121" customWidth="1"/>
    <col min="12037" max="12040" width="14.28515625" style="121" customWidth="1"/>
    <col min="12041" max="12288" width="9.140625" style="121"/>
    <col min="12289" max="12289" width="14.28515625" style="121" customWidth="1"/>
    <col min="12290" max="12291" width="28.5703125" style="121" customWidth="1"/>
    <col min="12292" max="12292" width="57.140625" style="121" customWidth="1"/>
    <col min="12293" max="12296" width="14.28515625" style="121" customWidth="1"/>
    <col min="12297" max="12544" width="9.140625" style="121"/>
    <col min="12545" max="12545" width="14.28515625" style="121" customWidth="1"/>
    <col min="12546" max="12547" width="28.5703125" style="121" customWidth="1"/>
    <col min="12548" max="12548" width="57.140625" style="121" customWidth="1"/>
    <col min="12549" max="12552" width="14.28515625" style="121" customWidth="1"/>
    <col min="12553" max="12800" width="9.140625" style="121"/>
    <col min="12801" max="12801" width="14.28515625" style="121" customWidth="1"/>
    <col min="12802" max="12803" width="28.5703125" style="121" customWidth="1"/>
    <col min="12804" max="12804" width="57.140625" style="121" customWidth="1"/>
    <col min="12805" max="12808" width="14.28515625" style="121" customWidth="1"/>
    <col min="12809" max="13056" width="9.140625" style="121"/>
    <col min="13057" max="13057" width="14.28515625" style="121" customWidth="1"/>
    <col min="13058" max="13059" width="28.5703125" style="121" customWidth="1"/>
    <col min="13060" max="13060" width="57.140625" style="121" customWidth="1"/>
    <col min="13061" max="13064" width="14.28515625" style="121" customWidth="1"/>
    <col min="13065" max="13312" width="9.140625" style="121"/>
    <col min="13313" max="13313" width="14.28515625" style="121" customWidth="1"/>
    <col min="13314" max="13315" width="28.5703125" style="121" customWidth="1"/>
    <col min="13316" max="13316" width="57.140625" style="121" customWidth="1"/>
    <col min="13317" max="13320" width="14.28515625" style="121" customWidth="1"/>
    <col min="13321" max="13568" width="9.140625" style="121"/>
    <col min="13569" max="13569" width="14.28515625" style="121" customWidth="1"/>
    <col min="13570" max="13571" width="28.5703125" style="121" customWidth="1"/>
    <col min="13572" max="13572" width="57.140625" style="121" customWidth="1"/>
    <col min="13573" max="13576" width="14.28515625" style="121" customWidth="1"/>
    <col min="13577" max="13824" width="9.140625" style="121"/>
    <col min="13825" max="13825" width="14.28515625" style="121" customWidth="1"/>
    <col min="13826" max="13827" width="28.5703125" style="121" customWidth="1"/>
    <col min="13828" max="13828" width="57.140625" style="121" customWidth="1"/>
    <col min="13829" max="13832" width="14.28515625" style="121" customWidth="1"/>
    <col min="13833" max="14080" width="9.140625" style="121"/>
    <col min="14081" max="14081" width="14.28515625" style="121" customWidth="1"/>
    <col min="14082" max="14083" width="28.5703125" style="121" customWidth="1"/>
    <col min="14084" max="14084" width="57.140625" style="121" customWidth="1"/>
    <col min="14085" max="14088" width="14.28515625" style="121" customWidth="1"/>
    <col min="14089" max="14336" width="9.140625" style="121"/>
    <col min="14337" max="14337" width="14.28515625" style="121" customWidth="1"/>
    <col min="14338" max="14339" width="28.5703125" style="121" customWidth="1"/>
    <col min="14340" max="14340" width="57.140625" style="121" customWidth="1"/>
    <col min="14341" max="14344" width="14.28515625" style="121" customWidth="1"/>
    <col min="14345" max="14592" width="9.140625" style="121"/>
    <col min="14593" max="14593" width="14.28515625" style="121" customWidth="1"/>
    <col min="14594" max="14595" width="28.5703125" style="121" customWidth="1"/>
    <col min="14596" max="14596" width="57.140625" style="121" customWidth="1"/>
    <col min="14597" max="14600" width="14.28515625" style="121" customWidth="1"/>
    <col min="14601" max="14848" width="9.140625" style="121"/>
    <col min="14849" max="14849" width="14.28515625" style="121" customWidth="1"/>
    <col min="14850" max="14851" width="28.5703125" style="121" customWidth="1"/>
    <col min="14852" max="14852" width="57.140625" style="121" customWidth="1"/>
    <col min="14853" max="14856" width="14.28515625" style="121" customWidth="1"/>
    <col min="14857" max="15104" width="9.140625" style="121"/>
    <col min="15105" max="15105" width="14.28515625" style="121" customWidth="1"/>
    <col min="15106" max="15107" width="28.5703125" style="121" customWidth="1"/>
    <col min="15108" max="15108" width="57.140625" style="121" customWidth="1"/>
    <col min="15109" max="15112" width="14.28515625" style="121" customWidth="1"/>
    <col min="15113" max="15360" width="9.140625" style="121"/>
    <col min="15361" max="15361" width="14.28515625" style="121" customWidth="1"/>
    <col min="15362" max="15363" width="28.5703125" style="121" customWidth="1"/>
    <col min="15364" max="15364" width="57.140625" style="121" customWidth="1"/>
    <col min="15365" max="15368" width="14.28515625" style="121" customWidth="1"/>
    <col min="15369" max="15616" width="9.140625" style="121"/>
    <col min="15617" max="15617" width="14.28515625" style="121" customWidth="1"/>
    <col min="15618" max="15619" width="28.5703125" style="121" customWidth="1"/>
    <col min="15620" max="15620" width="57.140625" style="121" customWidth="1"/>
    <col min="15621" max="15624" width="14.28515625" style="121" customWidth="1"/>
    <col min="15625" max="15872" width="9.140625" style="121"/>
    <col min="15873" max="15873" width="14.28515625" style="121" customWidth="1"/>
    <col min="15874" max="15875" width="28.5703125" style="121" customWidth="1"/>
    <col min="15876" max="15876" width="57.140625" style="121" customWidth="1"/>
    <col min="15877" max="15880" width="14.28515625" style="121" customWidth="1"/>
    <col min="15881" max="16128" width="9.140625" style="121"/>
    <col min="16129" max="16129" width="14.28515625" style="121" customWidth="1"/>
    <col min="16130" max="16131" width="28.5703125" style="121" customWidth="1"/>
    <col min="16132" max="16132" width="57.140625" style="121" customWidth="1"/>
    <col min="16133" max="16136" width="14.28515625" style="121" customWidth="1"/>
    <col min="16137" max="16384" width="9.140625" style="121"/>
  </cols>
  <sheetData>
    <row r="1" spans="1:8" ht="30" customHeight="1">
      <c r="A1" s="201" t="str">
        <f>zzk!A1</f>
        <v>Przebudowa ulicy Grunwaldzkiej</v>
      </c>
      <c r="B1" s="201"/>
      <c r="C1" s="201"/>
      <c r="D1" s="201"/>
      <c r="E1" s="201"/>
      <c r="F1" s="201"/>
      <c r="G1" s="201"/>
      <c r="H1" s="201"/>
    </row>
    <row r="2" spans="1:8" ht="30" customHeight="1">
      <c r="A2" s="202" t="str">
        <f>zzk!B5</f>
        <v>Mała architektura</v>
      </c>
      <c r="B2" s="203"/>
      <c r="C2" s="203"/>
      <c r="D2" s="203"/>
      <c r="E2" s="203"/>
      <c r="F2" s="203"/>
      <c r="G2" s="203"/>
      <c r="H2" s="203"/>
    </row>
    <row r="3" spans="1:8" ht="15">
      <c r="A3" s="122" t="s">
        <v>47</v>
      </c>
      <c r="B3" s="122" t="s">
        <v>48</v>
      </c>
      <c r="C3" s="122" t="s">
        <v>49</v>
      </c>
      <c r="D3" s="122" t="s">
        <v>50</v>
      </c>
      <c r="E3" s="122" t="s">
        <v>3</v>
      </c>
      <c r="F3" s="122" t="s">
        <v>51</v>
      </c>
      <c r="G3" s="122" t="s">
        <v>52</v>
      </c>
      <c r="H3" s="122" t="s">
        <v>53</v>
      </c>
    </row>
    <row r="4" spans="1:8" ht="15">
      <c r="A4" s="122" t="s">
        <v>54</v>
      </c>
      <c r="B4" s="122" t="s">
        <v>55</v>
      </c>
      <c r="C4" s="122" t="s">
        <v>56</v>
      </c>
      <c r="D4" s="122" t="s">
        <v>57</v>
      </c>
      <c r="E4" s="122" t="s">
        <v>58</v>
      </c>
      <c r="F4" s="122" t="s">
        <v>59</v>
      </c>
      <c r="G4" s="122" t="s">
        <v>60</v>
      </c>
      <c r="H4" s="122" t="s">
        <v>61</v>
      </c>
    </row>
    <row r="5" spans="1:8" ht="15">
      <c r="A5" s="123" t="s">
        <v>54</v>
      </c>
      <c r="B5" s="123"/>
      <c r="C5" s="123"/>
      <c r="D5" s="123" t="s">
        <v>62</v>
      </c>
      <c r="E5" s="123"/>
      <c r="F5" s="123"/>
      <c r="G5" s="123"/>
      <c r="H5" s="123"/>
    </row>
    <row r="6" spans="1:8" ht="15">
      <c r="A6" s="123" t="s">
        <v>63</v>
      </c>
      <c r="B6" s="123"/>
      <c r="C6" s="123"/>
      <c r="D6" s="123" t="s">
        <v>64</v>
      </c>
      <c r="E6" s="123"/>
      <c r="F6" s="123"/>
      <c r="G6" s="123"/>
      <c r="H6" s="123"/>
    </row>
    <row r="7" spans="1:8" ht="45">
      <c r="A7" s="124" t="s">
        <v>54</v>
      </c>
      <c r="B7" s="124" t="s">
        <v>65</v>
      </c>
      <c r="C7" s="124" t="s">
        <v>66</v>
      </c>
      <c r="D7" s="124" t="s">
        <v>67</v>
      </c>
      <c r="E7" s="124" t="s">
        <v>68</v>
      </c>
      <c r="F7" s="125">
        <v>3</v>
      </c>
      <c r="G7" s="125"/>
      <c r="H7" s="125">
        <f>ROUND(F7*G7,2)</f>
        <v>0</v>
      </c>
    </row>
    <row r="8" spans="1:8" ht="45">
      <c r="A8" s="124" t="s">
        <v>55</v>
      </c>
      <c r="B8" s="124" t="s">
        <v>65</v>
      </c>
      <c r="C8" s="124" t="s">
        <v>66</v>
      </c>
      <c r="D8" s="124" t="s">
        <v>69</v>
      </c>
      <c r="E8" s="124" t="s">
        <v>68</v>
      </c>
      <c r="F8" s="125">
        <v>20</v>
      </c>
      <c r="G8" s="125"/>
      <c r="H8" s="125">
        <f>ROUND(F8*G8,2)</f>
        <v>0</v>
      </c>
    </row>
    <row r="9" spans="1:8" ht="45">
      <c r="A9" s="124" t="s">
        <v>56</v>
      </c>
      <c r="B9" s="124" t="s">
        <v>65</v>
      </c>
      <c r="C9" s="124" t="s">
        <v>66</v>
      </c>
      <c r="D9" s="124" t="s">
        <v>70</v>
      </c>
      <c r="E9" s="124" t="s">
        <v>68</v>
      </c>
      <c r="F9" s="125">
        <v>2</v>
      </c>
      <c r="G9" s="125"/>
      <c r="H9" s="125">
        <f>ROUND(F9*G9,2)</f>
        <v>0</v>
      </c>
    </row>
    <row r="10" spans="1:8" ht="15">
      <c r="A10" s="123"/>
      <c r="B10" s="123"/>
      <c r="C10" s="123"/>
      <c r="D10" s="123" t="s">
        <v>71</v>
      </c>
      <c r="E10" s="123"/>
      <c r="F10" s="123"/>
      <c r="G10" s="123"/>
      <c r="H10" s="123">
        <f>SUM(H7:H9)</f>
        <v>0</v>
      </c>
    </row>
    <row r="11" spans="1:8" ht="15">
      <c r="A11" s="123" t="s">
        <v>72</v>
      </c>
      <c r="B11" s="123"/>
      <c r="C11" s="123"/>
      <c r="D11" s="123" t="s">
        <v>73</v>
      </c>
      <c r="E11" s="123"/>
      <c r="F11" s="123"/>
      <c r="G11" s="123"/>
      <c r="H11" s="123"/>
    </row>
    <row r="12" spans="1:8" ht="45">
      <c r="A12" s="124" t="s">
        <v>57</v>
      </c>
      <c r="B12" s="124" t="s">
        <v>65</v>
      </c>
      <c r="C12" s="124" t="s">
        <v>66</v>
      </c>
      <c r="D12" s="124" t="s">
        <v>74</v>
      </c>
      <c r="E12" s="124" t="s">
        <v>68</v>
      </c>
      <c r="F12" s="125">
        <v>26</v>
      </c>
      <c r="G12" s="125"/>
      <c r="H12" s="125">
        <f>ROUND(F12*G12,2)</f>
        <v>0</v>
      </c>
    </row>
    <row r="13" spans="1:8" ht="15">
      <c r="A13" s="123"/>
      <c r="B13" s="123"/>
      <c r="C13" s="123"/>
      <c r="D13" s="123" t="s">
        <v>75</v>
      </c>
      <c r="E13" s="123"/>
      <c r="F13" s="123"/>
      <c r="G13" s="123"/>
      <c r="H13" s="123">
        <f>H12</f>
        <v>0</v>
      </c>
    </row>
    <row r="14" spans="1:8" ht="15">
      <c r="A14" s="123" t="s">
        <v>76</v>
      </c>
      <c r="B14" s="123"/>
      <c r="C14" s="123"/>
      <c r="D14" s="123" t="s">
        <v>77</v>
      </c>
      <c r="E14" s="123"/>
      <c r="F14" s="123"/>
      <c r="G14" s="123"/>
      <c r="H14" s="123"/>
    </row>
    <row r="15" spans="1:8">
      <c r="A15" s="124" t="s">
        <v>58</v>
      </c>
      <c r="B15" s="124" t="s">
        <v>78</v>
      </c>
      <c r="C15" s="124" t="s">
        <v>66</v>
      </c>
      <c r="D15" s="124" t="s">
        <v>79</v>
      </c>
      <c r="E15" s="124" t="s">
        <v>80</v>
      </c>
      <c r="F15" s="125">
        <v>0.03</v>
      </c>
      <c r="G15" s="125"/>
      <c r="H15" s="125">
        <f>ROUND(F15*G15,2)</f>
        <v>0</v>
      </c>
    </row>
    <row r="16" spans="1:8">
      <c r="A16" s="124" t="s">
        <v>59</v>
      </c>
      <c r="B16" s="124" t="s">
        <v>81</v>
      </c>
      <c r="C16" s="124" t="s">
        <v>66</v>
      </c>
      <c r="D16" s="124" t="s">
        <v>82</v>
      </c>
      <c r="E16" s="124" t="s">
        <v>7</v>
      </c>
      <c r="F16" s="125">
        <v>1</v>
      </c>
      <c r="G16" s="125"/>
      <c r="H16" s="125">
        <f>ROUND(F16*G16,2)</f>
        <v>0</v>
      </c>
    </row>
    <row r="17" spans="1:8" ht="15">
      <c r="A17" s="123"/>
      <c r="B17" s="123"/>
      <c r="C17" s="123"/>
      <c r="D17" s="123" t="s">
        <v>83</v>
      </c>
      <c r="E17" s="123"/>
      <c r="F17" s="123"/>
      <c r="G17" s="123"/>
      <c r="H17" s="123">
        <f>SUM(H15:H16)</f>
        <v>0</v>
      </c>
    </row>
    <row r="18" spans="1:8" ht="28.5">
      <c r="A18" s="123" t="s">
        <v>84</v>
      </c>
      <c r="B18" s="123"/>
      <c r="C18" s="123"/>
      <c r="D18" s="123" t="s">
        <v>85</v>
      </c>
      <c r="E18" s="123"/>
      <c r="F18" s="123"/>
      <c r="G18" s="123"/>
      <c r="H18" s="123"/>
    </row>
    <row r="19" spans="1:8" ht="15">
      <c r="A19" s="124" t="s">
        <v>60</v>
      </c>
      <c r="B19" s="124" t="s">
        <v>86</v>
      </c>
      <c r="C19" s="124" t="s">
        <v>66</v>
      </c>
      <c r="D19" s="124" t="s">
        <v>87</v>
      </c>
      <c r="E19" s="124" t="s">
        <v>12</v>
      </c>
      <c r="F19" s="125">
        <v>1</v>
      </c>
      <c r="G19" s="125"/>
      <c r="H19" s="125">
        <f>ROUND(F19*G19,2)</f>
        <v>0</v>
      </c>
    </row>
    <row r="20" spans="1:8" ht="28.5">
      <c r="A20" s="123"/>
      <c r="B20" s="123"/>
      <c r="C20" s="123"/>
      <c r="D20" s="123" t="s">
        <v>88</v>
      </c>
      <c r="E20" s="123"/>
      <c r="F20" s="123"/>
      <c r="G20" s="123"/>
      <c r="H20" s="123">
        <f>H19</f>
        <v>0</v>
      </c>
    </row>
    <row r="21" spans="1:8" ht="15">
      <c r="A21" s="123" t="s">
        <v>89</v>
      </c>
      <c r="B21" s="123"/>
      <c r="C21" s="123"/>
      <c r="D21" s="123" t="s">
        <v>90</v>
      </c>
      <c r="E21" s="123"/>
      <c r="F21" s="123"/>
      <c r="G21" s="123"/>
      <c r="H21" s="123"/>
    </row>
    <row r="22" spans="1:8" ht="45">
      <c r="A22" s="124" t="s">
        <v>61</v>
      </c>
      <c r="B22" s="124" t="s">
        <v>65</v>
      </c>
      <c r="C22" s="124" t="s">
        <v>66</v>
      </c>
      <c r="D22" s="124" t="s">
        <v>91</v>
      </c>
      <c r="E22" s="124" t="s">
        <v>6</v>
      </c>
      <c r="F22" s="125">
        <v>1</v>
      </c>
      <c r="G22" s="125"/>
      <c r="H22" s="125">
        <f>ROUND(F22*G22,2)</f>
        <v>0</v>
      </c>
    </row>
    <row r="23" spans="1:8" ht="15">
      <c r="A23" s="123"/>
      <c r="B23" s="123"/>
      <c r="C23" s="123"/>
      <c r="D23" s="123" t="s">
        <v>92</v>
      </c>
      <c r="E23" s="123"/>
      <c r="F23" s="123"/>
      <c r="G23" s="123"/>
      <c r="H23" s="123">
        <f>H22</f>
        <v>0</v>
      </c>
    </row>
    <row r="24" spans="1:8" ht="15">
      <c r="A24" s="123" t="s">
        <v>93</v>
      </c>
      <c r="B24" s="123"/>
      <c r="C24" s="123"/>
      <c r="D24" s="123" t="s">
        <v>94</v>
      </c>
      <c r="E24" s="123"/>
      <c r="F24" s="123"/>
      <c r="G24" s="123"/>
      <c r="H24" s="123"/>
    </row>
    <row r="25" spans="1:8" ht="15">
      <c r="A25" s="124" t="s">
        <v>95</v>
      </c>
      <c r="B25" s="124" t="s">
        <v>86</v>
      </c>
      <c r="C25" s="124" t="s">
        <v>66</v>
      </c>
      <c r="D25" s="124" t="s">
        <v>96</v>
      </c>
      <c r="E25" s="124" t="s">
        <v>12</v>
      </c>
      <c r="F25" s="125">
        <v>2</v>
      </c>
      <c r="G25" s="125"/>
      <c r="H25" s="125">
        <f>ROUND(F25*G25,2)</f>
        <v>0</v>
      </c>
    </row>
    <row r="26" spans="1:8" ht="15">
      <c r="A26" s="124" t="s">
        <v>97</v>
      </c>
      <c r="B26" s="124" t="s">
        <v>86</v>
      </c>
      <c r="C26" s="124" t="s">
        <v>66</v>
      </c>
      <c r="D26" s="124" t="s">
        <v>98</v>
      </c>
      <c r="E26" s="124" t="s">
        <v>12</v>
      </c>
      <c r="F26" s="125">
        <v>1</v>
      </c>
      <c r="G26" s="125"/>
      <c r="H26" s="125">
        <f>ROUND(F26*G26,2)</f>
        <v>0</v>
      </c>
    </row>
    <row r="27" spans="1:8" ht="15">
      <c r="A27" s="123"/>
      <c r="B27" s="123"/>
      <c r="C27" s="123"/>
      <c r="D27" s="123" t="s">
        <v>99</v>
      </c>
      <c r="E27" s="123"/>
      <c r="F27" s="123"/>
      <c r="G27" s="123"/>
      <c r="H27" s="123">
        <f>SUM(H25:H26)</f>
        <v>0</v>
      </c>
    </row>
    <row r="28" spans="1:8" ht="15">
      <c r="A28" s="123" t="s">
        <v>100</v>
      </c>
      <c r="B28" s="123"/>
      <c r="C28" s="123"/>
      <c r="D28" s="123" t="s">
        <v>101</v>
      </c>
      <c r="E28" s="123"/>
      <c r="F28" s="123"/>
      <c r="G28" s="123"/>
      <c r="H28" s="123"/>
    </row>
    <row r="29" spans="1:8" ht="15">
      <c r="A29" s="124" t="s">
        <v>102</v>
      </c>
      <c r="B29" s="124" t="s">
        <v>86</v>
      </c>
      <c r="C29" s="124" t="s">
        <v>66</v>
      </c>
      <c r="D29" s="124" t="s">
        <v>103</v>
      </c>
      <c r="E29" s="124" t="s">
        <v>12</v>
      </c>
      <c r="F29" s="125">
        <v>25</v>
      </c>
      <c r="G29" s="125"/>
      <c r="H29" s="125">
        <f>ROUND(F29*G29,2)</f>
        <v>0</v>
      </c>
    </row>
    <row r="30" spans="1:8" ht="15">
      <c r="A30" s="124" t="s">
        <v>104</v>
      </c>
      <c r="B30" s="124" t="s">
        <v>86</v>
      </c>
      <c r="C30" s="124" t="s">
        <v>66</v>
      </c>
      <c r="D30" s="124" t="s">
        <v>105</v>
      </c>
      <c r="E30" s="124" t="s">
        <v>12</v>
      </c>
      <c r="F30" s="125">
        <v>4</v>
      </c>
      <c r="G30" s="125"/>
      <c r="H30" s="125">
        <f>ROUND(F30*G30,2)</f>
        <v>0</v>
      </c>
    </row>
    <row r="31" spans="1:8" ht="15">
      <c r="A31" s="123"/>
      <c r="B31" s="123"/>
      <c r="C31" s="123"/>
      <c r="D31" s="123" t="s">
        <v>106</v>
      </c>
      <c r="E31" s="123"/>
      <c r="F31" s="123"/>
      <c r="G31" s="123"/>
      <c r="H31" s="123">
        <f>SUM(H29:H30)</f>
        <v>0</v>
      </c>
    </row>
    <row r="32" spans="1:8" ht="15">
      <c r="A32" s="123" t="s">
        <v>107</v>
      </c>
      <c r="B32" s="123"/>
      <c r="C32" s="123"/>
      <c r="D32" s="123" t="s">
        <v>108</v>
      </c>
      <c r="E32" s="123"/>
      <c r="F32" s="123"/>
      <c r="G32" s="123"/>
      <c r="H32" s="123"/>
    </row>
    <row r="33" spans="1:9" ht="15">
      <c r="A33" s="124" t="s">
        <v>109</v>
      </c>
      <c r="B33" s="124" t="s">
        <v>110</v>
      </c>
      <c r="C33" s="124" t="s">
        <v>66</v>
      </c>
      <c r="D33" s="124" t="s">
        <v>111</v>
      </c>
      <c r="E33" s="124" t="s">
        <v>11</v>
      </c>
      <c r="F33" s="125">
        <v>5</v>
      </c>
      <c r="G33" s="125"/>
      <c r="H33" s="125">
        <f>ROUND(F33*G33,2)</f>
        <v>0</v>
      </c>
    </row>
    <row r="34" spans="1:9" ht="15">
      <c r="A34" s="123"/>
      <c r="B34" s="123"/>
      <c r="C34" s="123"/>
      <c r="D34" s="123" t="s">
        <v>112</v>
      </c>
      <c r="E34" s="123"/>
      <c r="F34" s="123"/>
      <c r="G34" s="123"/>
      <c r="H34" s="123">
        <f>H33</f>
        <v>0</v>
      </c>
    </row>
    <row r="35" spans="1:9" ht="28.5">
      <c r="A35" s="123" t="s">
        <v>113</v>
      </c>
      <c r="B35" s="123"/>
      <c r="C35" s="123"/>
      <c r="D35" s="123" t="s">
        <v>114</v>
      </c>
      <c r="E35" s="123"/>
      <c r="F35" s="123"/>
      <c r="G35" s="123"/>
      <c r="H35" s="123"/>
    </row>
    <row r="36" spans="1:9" ht="180">
      <c r="A36" s="124" t="s">
        <v>115</v>
      </c>
      <c r="B36" s="124" t="s">
        <v>116</v>
      </c>
      <c r="C36" s="124" t="s">
        <v>66</v>
      </c>
      <c r="D36" s="124" t="s">
        <v>117</v>
      </c>
      <c r="E36" s="124" t="s">
        <v>118</v>
      </c>
      <c r="F36" s="125">
        <v>1</v>
      </c>
      <c r="G36" s="125"/>
      <c r="H36" s="125">
        <f>ROUND(F36*G36,2)</f>
        <v>0</v>
      </c>
    </row>
    <row r="37" spans="1:9">
      <c r="A37" s="124" t="s">
        <v>119</v>
      </c>
      <c r="B37" s="124" t="s">
        <v>120</v>
      </c>
      <c r="C37" s="124" t="s">
        <v>121</v>
      </c>
      <c r="D37" s="124" t="s">
        <v>122</v>
      </c>
      <c r="E37" s="124" t="s">
        <v>123</v>
      </c>
      <c r="F37" s="125">
        <v>2.33</v>
      </c>
      <c r="G37" s="125"/>
      <c r="H37" s="125">
        <f>ROUND(F37*G37,2)</f>
        <v>0</v>
      </c>
    </row>
    <row r="38" spans="1:9">
      <c r="A38" s="124" t="s">
        <v>124</v>
      </c>
      <c r="B38" s="124" t="s">
        <v>125</v>
      </c>
      <c r="C38" s="124" t="s">
        <v>121</v>
      </c>
      <c r="D38" s="124" t="s">
        <v>126</v>
      </c>
      <c r="E38" s="124" t="s">
        <v>123</v>
      </c>
      <c r="F38" s="125">
        <v>1.1299999999999999</v>
      </c>
      <c r="G38" s="125"/>
      <c r="H38" s="125">
        <f>ROUND(F38*G38,2)</f>
        <v>0</v>
      </c>
    </row>
    <row r="39" spans="1:9" ht="28.5">
      <c r="A39" s="123"/>
      <c r="B39" s="123"/>
      <c r="C39" s="123"/>
      <c r="D39" s="123" t="s">
        <v>127</v>
      </c>
      <c r="E39" s="123"/>
      <c r="F39" s="123"/>
      <c r="G39" s="123"/>
      <c r="H39" s="123">
        <f>SUM(H36:H38)</f>
        <v>0</v>
      </c>
    </row>
    <row r="40" spans="1:9" ht="28.5">
      <c r="A40" s="123" t="s">
        <v>128</v>
      </c>
      <c r="B40" s="123"/>
      <c r="C40" s="123"/>
      <c r="D40" s="123" t="s">
        <v>129</v>
      </c>
      <c r="E40" s="123"/>
      <c r="F40" s="123"/>
      <c r="G40" s="123"/>
      <c r="H40" s="123"/>
    </row>
    <row r="41" spans="1:9">
      <c r="A41" s="150"/>
      <c r="B41" s="150" t="s">
        <v>86</v>
      </c>
      <c r="C41" s="150"/>
      <c r="D41" s="150" t="s">
        <v>1123</v>
      </c>
      <c r="E41" s="150" t="s">
        <v>6</v>
      </c>
      <c r="F41" s="151">
        <v>1</v>
      </c>
      <c r="G41" s="151"/>
      <c r="H41" s="151">
        <f t="shared" ref="H41:H47" si="0">ROUND(F41*G41,2)</f>
        <v>0</v>
      </c>
      <c r="I41" s="130"/>
    </row>
    <row r="42" spans="1:9" ht="45">
      <c r="A42" s="150"/>
      <c r="B42" s="150" t="s">
        <v>86</v>
      </c>
      <c r="C42" s="150"/>
      <c r="D42" s="150" t="s">
        <v>1129</v>
      </c>
      <c r="E42" s="150" t="s">
        <v>6</v>
      </c>
      <c r="F42" s="151">
        <v>1</v>
      </c>
      <c r="G42" s="151"/>
      <c r="H42" s="151">
        <f t="shared" si="0"/>
        <v>0</v>
      </c>
      <c r="I42" s="130"/>
    </row>
    <row r="43" spans="1:9" ht="45">
      <c r="A43" s="150"/>
      <c r="B43" s="150" t="s">
        <v>86</v>
      </c>
      <c r="C43" s="150"/>
      <c r="D43" s="150" t="s">
        <v>1122</v>
      </c>
      <c r="E43" s="150" t="s">
        <v>6</v>
      </c>
      <c r="F43" s="151">
        <v>2</v>
      </c>
      <c r="G43" s="151"/>
      <c r="H43" s="151">
        <f t="shared" si="0"/>
        <v>0</v>
      </c>
      <c r="I43" s="130"/>
    </row>
    <row r="44" spans="1:9">
      <c r="A44" s="150"/>
      <c r="B44" s="150" t="s">
        <v>86</v>
      </c>
      <c r="C44" s="150"/>
      <c r="D44" s="150" t="s">
        <v>1130</v>
      </c>
      <c r="E44" s="150" t="s">
        <v>6</v>
      </c>
      <c r="F44" s="151">
        <v>2</v>
      </c>
      <c r="G44" s="151"/>
      <c r="H44" s="151">
        <f t="shared" si="0"/>
        <v>0</v>
      </c>
      <c r="I44" s="130"/>
    </row>
    <row r="45" spans="1:9">
      <c r="A45" s="150"/>
      <c r="B45" s="150" t="s">
        <v>86</v>
      </c>
      <c r="C45" s="150"/>
      <c r="D45" s="150" t="s">
        <v>1128</v>
      </c>
      <c r="E45" s="150" t="s">
        <v>6</v>
      </c>
      <c r="F45" s="151">
        <v>2</v>
      </c>
      <c r="G45" s="151"/>
      <c r="H45" s="151">
        <f t="shared" si="0"/>
        <v>0</v>
      </c>
      <c r="I45" s="130"/>
    </row>
    <row r="46" spans="1:9">
      <c r="A46" s="150"/>
      <c r="B46" s="150" t="s">
        <v>86</v>
      </c>
      <c r="C46" s="150"/>
      <c r="D46" s="150" t="s">
        <v>1131</v>
      </c>
      <c r="E46" s="150" t="s">
        <v>6</v>
      </c>
      <c r="F46" s="151">
        <v>2</v>
      </c>
      <c r="G46" s="151"/>
      <c r="H46" s="151">
        <f t="shared" si="0"/>
        <v>0</v>
      </c>
      <c r="I46" s="130"/>
    </row>
    <row r="47" spans="1:9" ht="15">
      <c r="A47" s="150"/>
      <c r="B47" s="150" t="s">
        <v>86</v>
      </c>
      <c r="C47" s="150"/>
      <c r="D47" s="150" t="s">
        <v>1124</v>
      </c>
      <c r="E47" s="150" t="s">
        <v>6</v>
      </c>
      <c r="F47" s="151">
        <v>2</v>
      </c>
      <c r="G47" s="151"/>
      <c r="H47" s="151">
        <f t="shared" si="0"/>
        <v>0</v>
      </c>
      <c r="I47" s="130"/>
    </row>
    <row r="48" spans="1:9" ht="15">
      <c r="A48" s="150"/>
      <c r="B48" s="150" t="s">
        <v>86</v>
      </c>
      <c r="C48" s="150"/>
      <c r="D48" s="150" t="s">
        <v>1125</v>
      </c>
      <c r="E48" s="150" t="s">
        <v>6</v>
      </c>
      <c r="F48" s="151">
        <v>2</v>
      </c>
      <c r="G48" s="151"/>
      <c r="H48" s="151">
        <f t="shared" ref="H48:H50" si="1">ROUND(F48*G48,2)</f>
        <v>0</v>
      </c>
      <c r="I48" s="130"/>
    </row>
    <row r="49" spans="1:9" ht="15">
      <c r="A49" s="150"/>
      <c r="B49" s="150" t="s">
        <v>86</v>
      </c>
      <c r="C49" s="150"/>
      <c r="D49" s="150" t="s">
        <v>1126</v>
      </c>
      <c r="E49" s="150" t="s">
        <v>11</v>
      </c>
      <c r="F49" s="151">
        <v>40</v>
      </c>
      <c r="G49" s="151"/>
      <c r="H49" s="151">
        <f t="shared" si="1"/>
        <v>0</v>
      </c>
      <c r="I49" s="130"/>
    </row>
    <row r="50" spans="1:9" ht="60">
      <c r="A50" s="150"/>
      <c r="B50" s="150" t="s">
        <v>86</v>
      </c>
      <c r="C50" s="150"/>
      <c r="D50" s="150" t="s">
        <v>1132</v>
      </c>
      <c r="E50" s="150" t="s">
        <v>6</v>
      </c>
      <c r="F50" s="151">
        <v>1</v>
      </c>
      <c r="G50" s="151"/>
      <c r="H50" s="151">
        <f t="shared" si="1"/>
        <v>0</v>
      </c>
      <c r="I50" s="130"/>
    </row>
    <row r="51" spans="1:9">
      <c r="A51" s="150"/>
      <c r="B51" s="150" t="s">
        <v>86</v>
      </c>
      <c r="C51" s="150"/>
      <c r="D51" s="150" t="s">
        <v>1121</v>
      </c>
      <c r="E51" s="150" t="s">
        <v>6</v>
      </c>
      <c r="F51" s="151">
        <v>1</v>
      </c>
      <c r="G51" s="151"/>
      <c r="H51" s="151">
        <f t="shared" ref="H51" si="2">ROUND(F51*G51,2)</f>
        <v>0</v>
      </c>
      <c r="I51" s="130"/>
    </row>
    <row r="52" spans="1:9" ht="28.5">
      <c r="A52" s="152"/>
      <c r="B52" s="152"/>
      <c r="C52" s="152"/>
      <c r="D52" s="152" t="s">
        <v>131</v>
      </c>
      <c r="E52" s="152"/>
      <c r="F52" s="152"/>
      <c r="G52" s="152"/>
      <c r="H52" s="152">
        <f>SUM(H41:H51)</f>
        <v>0</v>
      </c>
    </row>
    <row r="53" spans="1:9" ht="28.5">
      <c r="A53" s="152" t="s">
        <v>132</v>
      </c>
      <c r="B53" s="152"/>
      <c r="C53" s="152"/>
      <c r="D53" s="152" t="s">
        <v>133</v>
      </c>
      <c r="E53" s="152"/>
      <c r="F53" s="152"/>
      <c r="G53" s="152"/>
      <c r="H53" s="152"/>
    </row>
    <row r="54" spans="1:9">
      <c r="A54" s="153" t="s">
        <v>134</v>
      </c>
      <c r="B54" s="153" t="s">
        <v>135</v>
      </c>
      <c r="C54" s="153" t="s">
        <v>121</v>
      </c>
      <c r="D54" s="153" t="s">
        <v>136</v>
      </c>
      <c r="E54" s="153" t="s">
        <v>7</v>
      </c>
      <c r="F54" s="154">
        <v>60</v>
      </c>
      <c r="G54" s="154"/>
      <c r="H54" s="154">
        <f t="shared" ref="H54:H63" si="3">ROUND(F54*G54,2)</f>
        <v>0</v>
      </c>
    </row>
    <row r="55" spans="1:9" ht="15">
      <c r="A55" s="124" t="s">
        <v>137</v>
      </c>
      <c r="B55" s="124" t="s">
        <v>138</v>
      </c>
      <c r="C55" s="124" t="s">
        <v>121</v>
      </c>
      <c r="D55" s="124" t="s">
        <v>139</v>
      </c>
      <c r="E55" s="124" t="s">
        <v>123</v>
      </c>
      <c r="F55" s="125">
        <v>53.44</v>
      </c>
      <c r="G55" s="125"/>
      <c r="H55" s="125">
        <f t="shared" si="3"/>
        <v>0</v>
      </c>
    </row>
    <row r="56" spans="1:9" ht="45">
      <c r="A56" s="124" t="s">
        <v>140</v>
      </c>
      <c r="B56" s="124" t="s">
        <v>141</v>
      </c>
      <c r="C56" s="124" t="s">
        <v>121</v>
      </c>
      <c r="D56" s="124" t="s">
        <v>142</v>
      </c>
      <c r="E56" s="124" t="s">
        <v>123</v>
      </c>
      <c r="F56" s="125">
        <v>14.1</v>
      </c>
      <c r="G56" s="125"/>
      <c r="H56" s="125">
        <f t="shared" si="3"/>
        <v>0</v>
      </c>
    </row>
    <row r="57" spans="1:9">
      <c r="A57" s="124" t="s">
        <v>143</v>
      </c>
      <c r="B57" s="124" t="s">
        <v>144</v>
      </c>
      <c r="C57" s="124" t="s">
        <v>121</v>
      </c>
      <c r="D57" s="124" t="s">
        <v>145</v>
      </c>
      <c r="E57" s="124" t="s">
        <v>123</v>
      </c>
      <c r="F57" s="125">
        <v>14.1</v>
      </c>
      <c r="G57" s="125"/>
      <c r="H57" s="125">
        <f t="shared" si="3"/>
        <v>0</v>
      </c>
    </row>
    <row r="58" spans="1:9">
      <c r="A58" s="124" t="s">
        <v>146</v>
      </c>
      <c r="B58" s="124" t="s">
        <v>147</v>
      </c>
      <c r="C58" s="124" t="s">
        <v>121</v>
      </c>
      <c r="D58" s="124" t="s">
        <v>148</v>
      </c>
      <c r="E58" s="124" t="s">
        <v>123</v>
      </c>
      <c r="F58" s="125">
        <v>14.1</v>
      </c>
      <c r="G58" s="125"/>
      <c r="H58" s="125">
        <f t="shared" si="3"/>
        <v>0</v>
      </c>
    </row>
    <row r="59" spans="1:9" ht="15">
      <c r="A59" s="124" t="s">
        <v>149</v>
      </c>
      <c r="B59" s="124" t="s">
        <v>150</v>
      </c>
      <c r="C59" s="124" t="s">
        <v>121</v>
      </c>
      <c r="D59" s="124" t="s">
        <v>151</v>
      </c>
      <c r="E59" s="124" t="s">
        <v>123</v>
      </c>
      <c r="F59" s="125">
        <v>64.08</v>
      </c>
      <c r="G59" s="125"/>
      <c r="H59" s="125">
        <f t="shared" si="3"/>
        <v>0</v>
      </c>
    </row>
    <row r="60" spans="1:9" ht="15">
      <c r="A60" s="124" t="s">
        <v>152</v>
      </c>
      <c r="B60" s="124" t="s">
        <v>153</v>
      </c>
      <c r="C60" s="124" t="s">
        <v>121</v>
      </c>
      <c r="D60" s="124" t="s">
        <v>154</v>
      </c>
      <c r="E60" s="124" t="s">
        <v>123</v>
      </c>
      <c r="F60" s="125">
        <v>75.459999999999994</v>
      </c>
      <c r="G60" s="125"/>
      <c r="H60" s="125">
        <f t="shared" si="3"/>
        <v>0</v>
      </c>
    </row>
    <row r="61" spans="1:9">
      <c r="A61" s="124" t="s">
        <v>155</v>
      </c>
      <c r="B61" s="124" t="s">
        <v>156</v>
      </c>
      <c r="C61" s="124" t="s">
        <v>121</v>
      </c>
      <c r="D61" s="124" t="s">
        <v>157</v>
      </c>
      <c r="E61" s="124" t="s">
        <v>123</v>
      </c>
      <c r="F61" s="125">
        <v>8.82</v>
      </c>
      <c r="G61" s="125"/>
      <c r="H61" s="125">
        <f t="shared" si="3"/>
        <v>0</v>
      </c>
    </row>
    <row r="62" spans="1:9" ht="15">
      <c r="A62" s="124" t="s">
        <v>158</v>
      </c>
      <c r="B62" s="124" t="s">
        <v>159</v>
      </c>
      <c r="C62" s="124" t="s">
        <v>66</v>
      </c>
      <c r="D62" s="124" t="s">
        <v>160</v>
      </c>
      <c r="E62" s="124" t="s">
        <v>123</v>
      </c>
      <c r="F62" s="125">
        <v>10.61</v>
      </c>
      <c r="G62" s="125"/>
      <c r="H62" s="125">
        <f t="shared" si="3"/>
        <v>0</v>
      </c>
    </row>
    <row r="63" spans="1:9">
      <c r="A63" s="124" t="s">
        <v>161</v>
      </c>
      <c r="B63" s="124" t="s">
        <v>162</v>
      </c>
      <c r="C63" s="124" t="s">
        <v>66</v>
      </c>
      <c r="D63" s="124" t="s">
        <v>163</v>
      </c>
      <c r="E63" s="124" t="s">
        <v>123</v>
      </c>
      <c r="F63" s="125">
        <v>10.61</v>
      </c>
      <c r="G63" s="125"/>
      <c r="H63" s="125">
        <f t="shared" si="3"/>
        <v>0</v>
      </c>
    </row>
    <row r="64" spans="1:9" ht="28.5">
      <c r="A64" s="123"/>
      <c r="B64" s="123"/>
      <c r="C64" s="123"/>
      <c r="D64" s="123" t="s">
        <v>164</v>
      </c>
      <c r="E64" s="123"/>
      <c r="F64" s="123"/>
      <c r="G64" s="123"/>
      <c r="H64" s="123">
        <f>SUM(H54:H63)</f>
        <v>0</v>
      </c>
    </row>
    <row r="65" spans="1:8" ht="15">
      <c r="A65" s="123" t="s">
        <v>165</v>
      </c>
      <c r="B65" s="123"/>
      <c r="C65" s="123"/>
      <c r="D65" s="123" t="s">
        <v>166</v>
      </c>
      <c r="E65" s="123"/>
      <c r="F65" s="123"/>
      <c r="G65" s="123"/>
      <c r="H65" s="123"/>
    </row>
    <row r="66" spans="1:8" ht="15">
      <c r="A66" s="124" t="s">
        <v>167</v>
      </c>
      <c r="B66" s="124" t="s">
        <v>168</v>
      </c>
      <c r="C66" s="124" t="s">
        <v>121</v>
      </c>
      <c r="D66" s="124" t="s">
        <v>169</v>
      </c>
      <c r="E66" s="124" t="s">
        <v>7</v>
      </c>
      <c r="F66" s="125">
        <v>6</v>
      </c>
      <c r="G66" s="125"/>
      <c r="H66" s="125">
        <f>ROUND(F66*G66,2)</f>
        <v>0</v>
      </c>
    </row>
    <row r="67" spans="1:8" ht="15">
      <c r="A67" s="124" t="s">
        <v>170</v>
      </c>
      <c r="B67" s="124" t="s">
        <v>168</v>
      </c>
      <c r="C67" s="124" t="s">
        <v>121</v>
      </c>
      <c r="D67" s="124" t="s">
        <v>171</v>
      </c>
      <c r="E67" s="124" t="s">
        <v>7</v>
      </c>
      <c r="F67" s="125">
        <v>25</v>
      </c>
      <c r="G67" s="125"/>
      <c r="H67" s="125">
        <f>ROUND(F67*G67,2)</f>
        <v>0</v>
      </c>
    </row>
    <row r="68" spans="1:8" ht="15">
      <c r="A68" s="124" t="s">
        <v>172</v>
      </c>
      <c r="B68" s="124" t="s">
        <v>173</v>
      </c>
      <c r="C68" s="124" t="s">
        <v>121</v>
      </c>
      <c r="D68" s="124" t="s">
        <v>174</v>
      </c>
      <c r="E68" s="124" t="s">
        <v>7</v>
      </c>
      <c r="F68" s="125">
        <v>4</v>
      </c>
      <c r="G68" s="125"/>
      <c r="H68" s="125">
        <f>ROUND(F68*G68,2)</f>
        <v>0</v>
      </c>
    </row>
    <row r="69" spans="1:8" ht="15">
      <c r="A69" s="123"/>
      <c r="B69" s="123"/>
      <c r="C69" s="123"/>
      <c r="D69" s="123" t="s">
        <v>175</v>
      </c>
      <c r="E69" s="123"/>
      <c r="F69" s="123"/>
      <c r="G69" s="123"/>
      <c r="H69" s="123">
        <f>SUM(H66:H68)</f>
        <v>0</v>
      </c>
    </row>
    <row r="70" spans="1:8" ht="15">
      <c r="A70" s="123"/>
      <c r="B70" s="123"/>
      <c r="C70" s="123"/>
      <c r="D70" s="123" t="s">
        <v>176</v>
      </c>
      <c r="E70" s="123"/>
      <c r="F70" s="123"/>
      <c r="G70" s="123"/>
      <c r="H70" s="123">
        <f>H10+H13+H17+H20+H23+H27+H31+H34+H39+H52+H64+H69</f>
        <v>0</v>
      </c>
    </row>
    <row r="71" spans="1:8" ht="15">
      <c r="A71" s="123"/>
      <c r="B71" s="123"/>
      <c r="C71" s="123"/>
      <c r="D71" s="123" t="s">
        <v>177</v>
      </c>
      <c r="E71" s="123"/>
      <c r="F71" s="123"/>
      <c r="G71" s="123"/>
      <c r="H71" s="123">
        <f>H70</f>
        <v>0</v>
      </c>
    </row>
    <row r="72" spans="1:8" ht="15"/>
    <row r="73" spans="1:8" ht="15"/>
    <row r="74" spans="1:8" ht="15"/>
    <row r="75" spans="1:8" ht="15"/>
    <row r="76" spans="1:8" ht="15"/>
    <row r="77" spans="1:8" ht="15"/>
    <row r="78" spans="1:8" ht="15"/>
    <row r="79" spans="1:8" ht="15"/>
    <row r="80" spans="1:8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</sheetData>
  <mergeCells count="2">
    <mergeCell ref="A1:H1"/>
    <mergeCell ref="A2:H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48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0"/>
  <sheetViews>
    <sheetView tabSelected="1" view="pageBreakPreview" topLeftCell="A250" zoomScaleNormal="100" zoomScaleSheetLayoutView="100" workbookViewId="0">
      <selection activeCell="E255" sqref="E255"/>
    </sheetView>
  </sheetViews>
  <sheetFormatPr defaultRowHeight="15"/>
  <cols>
    <col min="1" max="1" width="14.28515625" customWidth="1"/>
    <col min="2" max="3" width="28.5703125" customWidth="1"/>
    <col min="4" max="4" width="57.140625" customWidth="1"/>
    <col min="5" max="8" width="14.28515625" customWidth="1"/>
    <col min="257" max="257" width="14.28515625" customWidth="1"/>
    <col min="258" max="259" width="28.5703125" customWidth="1"/>
    <col min="260" max="260" width="57.140625" customWidth="1"/>
    <col min="261" max="264" width="14.28515625" customWidth="1"/>
    <col min="513" max="513" width="14.28515625" customWidth="1"/>
    <col min="514" max="515" width="28.5703125" customWidth="1"/>
    <col min="516" max="516" width="57.140625" customWidth="1"/>
    <col min="517" max="520" width="14.28515625" customWidth="1"/>
    <col min="769" max="769" width="14.28515625" customWidth="1"/>
    <col min="770" max="771" width="28.5703125" customWidth="1"/>
    <col min="772" max="772" width="57.140625" customWidth="1"/>
    <col min="773" max="776" width="14.28515625" customWidth="1"/>
    <col min="1025" max="1025" width="14.28515625" customWidth="1"/>
    <col min="1026" max="1027" width="28.5703125" customWidth="1"/>
    <col min="1028" max="1028" width="57.140625" customWidth="1"/>
    <col min="1029" max="1032" width="14.28515625" customWidth="1"/>
    <col min="1281" max="1281" width="14.28515625" customWidth="1"/>
    <col min="1282" max="1283" width="28.5703125" customWidth="1"/>
    <col min="1284" max="1284" width="57.140625" customWidth="1"/>
    <col min="1285" max="1288" width="14.28515625" customWidth="1"/>
    <col min="1537" max="1537" width="14.28515625" customWidth="1"/>
    <col min="1538" max="1539" width="28.5703125" customWidth="1"/>
    <col min="1540" max="1540" width="57.140625" customWidth="1"/>
    <col min="1541" max="1544" width="14.28515625" customWidth="1"/>
    <col min="1793" max="1793" width="14.28515625" customWidth="1"/>
    <col min="1794" max="1795" width="28.5703125" customWidth="1"/>
    <col min="1796" max="1796" width="57.140625" customWidth="1"/>
    <col min="1797" max="1800" width="14.28515625" customWidth="1"/>
    <col min="2049" max="2049" width="14.28515625" customWidth="1"/>
    <col min="2050" max="2051" width="28.5703125" customWidth="1"/>
    <col min="2052" max="2052" width="57.140625" customWidth="1"/>
    <col min="2053" max="2056" width="14.28515625" customWidth="1"/>
    <col min="2305" max="2305" width="14.28515625" customWidth="1"/>
    <col min="2306" max="2307" width="28.5703125" customWidth="1"/>
    <col min="2308" max="2308" width="57.140625" customWidth="1"/>
    <col min="2309" max="2312" width="14.28515625" customWidth="1"/>
    <col min="2561" max="2561" width="14.28515625" customWidth="1"/>
    <col min="2562" max="2563" width="28.5703125" customWidth="1"/>
    <col min="2564" max="2564" width="57.140625" customWidth="1"/>
    <col min="2565" max="2568" width="14.28515625" customWidth="1"/>
    <col min="2817" max="2817" width="14.28515625" customWidth="1"/>
    <col min="2818" max="2819" width="28.5703125" customWidth="1"/>
    <col min="2820" max="2820" width="57.140625" customWidth="1"/>
    <col min="2821" max="2824" width="14.28515625" customWidth="1"/>
    <col min="3073" max="3073" width="14.28515625" customWidth="1"/>
    <col min="3074" max="3075" width="28.5703125" customWidth="1"/>
    <col min="3076" max="3076" width="57.140625" customWidth="1"/>
    <col min="3077" max="3080" width="14.28515625" customWidth="1"/>
    <col min="3329" max="3329" width="14.28515625" customWidth="1"/>
    <col min="3330" max="3331" width="28.5703125" customWidth="1"/>
    <col min="3332" max="3332" width="57.140625" customWidth="1"/>
    <col min="3333" max="3336" width="14.28515625" customWidth="1"/>
    <col min="3585" max="3585" width="14.28515625" customWidth="1"/>
    <col min="3586" max="3587" width="28.5703125" customWidth="1"/>
    <col min="3588" max="3588" width="57.140625" customWidth="1"/>
    <col min="3589" max="3592" width="14.28515625" customWidth="1"/>
    <col min="3841" max="3841" width="14.28515625" customWidth="1"/>
    <col min="3842" max="3843" width="28.5703125" customWidth="1"/>
    <col min="3844" max="3844" width="57.140625" customWidth="1"/>
    <col min="3845" max="3848" width="14.28515625" customWidth="1"/>
    <col min="4097" max="4097" width="14.28515625" customWidth="1"/>
    <col min="4098" max="4099" width="28.5703125" customWidth="1"/>
    <col min="4100" max="4100" width="57.140625" customWidth="1"/>
    <col min="4101" max="4104" width="14.28515625" customWidth="1"/>
    <col min="4353" max="4353" width="14.28515625" customWidth="1"/>
    <col min="4354" max="4355" width="28.5703125" customWidth="1"/>
    <col min="4356" max="4356" width="57.140625" customWidth="1"/>
    <col min="4357" max="4360" width="14.28515625" customWidth="1"/>
    <col min="4609" max="4609" width="14.28515625" customWidth="1"/>
    <col min="4610" max="4611" width="28.5703125" customWidth="1"/>
    <col min="4612" max="4612" width="57.140625" customWidth="1"/>
    <col min="4613" max="4616" width="14.28515625" customWidth="1"/>
    <col min="4865" max="4865" width="14.28515625" customWidth="1"/>
    <col min="4866" max="4867" width="28.5703125" customWidth="1"/>
    <col min="4868" max="4868" width="57.140625" customWidth="1"/>
    <col min="4869" max="4872" width="14.28515625" customWidth="1"/>
    <col min="5121" max="5121" width="14.28515625" customWidth="1"/>
    <col min="5122" max="5123" width="28.5703125" customWidth="1"/>
    <col min="5124" max="5124" width="57.140625" customWidth="1"/>
    <col min="5125" max="5128" width="14.28515625" customWidth="1"/>
    <col min="5377" max="5377" width="14.28515625" customWidth="1"/>
    <col min="5378" max="5379" width="28.5703125" customWidth="1"/>
    <col min="5380" max="5380" width="57.140625" customWidth="1"/>
    <col min="5381" max="5384" width="14.28515625" customWidth="1"/>
    <col min="5633" max="5633" width="14.28515625" customWidth="1"/>
    <col min="5634" max="5635" width="28.5703125" customWidth="1"/>
    <col min="5636" max="5636" width="57.140625" customWidth="1"/>
    <col min="5637" max="5640" width="14.28515625" customWidth="1"/>
    <col min="5889" max="5889" width="14.28515625" customWidth="1"/>
    <col min="5890" max="5891" width="28.5703125" customWidth="1"/>
    <col min="5892" max="5892" width="57.140625" customWidth="1"/>
    <col min="5893" max="5896" width="14.28515625" customWidth="1"/>
    <col min="6145" max="6145" width="14.28515625" customWidth="1"/>
    <col min="6146" max="6147" width="28.5703125" customWidth="1"/>
    <col min="6148" max="6148" width="57.140625" customWidth="1"/>
    <col min="6149" max="6152" width="14.28515625" customWidth="1"/>
    <col min="6401" max="6401" width="14.28515625" customWidth="1"/>
    <col min="6402" max="6403" width="28.5703125" customWidth="1"/>
    <col min="6404" max="6404" width="57.140625" customWidth="1"/>
    <col min="6405" max="6408" width="14.28515625" customWidth="1"/>
    <col min="6657" max="6657" width="14.28515625" customWidth="1"/>
    <col min="6658" max="6659" width="28.5703125" customWidth="1"/>
    <col min="6660" max="6660" width="57.140625" customWidth="1"/>
    <col min="6661" max="6664" width="14.28515625" customWidth="1"/>
    <col min="6913" max="6913" width="14.28515625" customWidth="1"/>
    <col min="6914" max="6915" width="28.5703125" customWidth="1"/>
    <col min="6916" max="6916" width="57.140625" customWidth="1"/>
    <col min="6917" max="6920" width="14.28515625" customWidth="1"/>
    <col min="7169" max="7169" width="14.28515625" customWidth="1"/>
    <col min="7170" max="7171" width="28.5703125" customWidth="1"/>
    <col min="7172" max="7172" width="57.140625" customWidth="1"/>
    <col min="7173" max="7176" width="14.28515625" customWidth="1"/>
    <col min="7425" max="7425" width="14.28515625" customWidth="1"/>
    <col min="7426" max="7427" width="28.5703125" customWidth="1"/>
    <col min="7428" max="7428" width="57.140625" customWidth="1"/>
    <col min="7429" max="7432" width="14.28515625" customWidth="1"/>
    <col min="7681" max="7681" width="14.28515625" customWidth="1"/>
    <col min="7682" max="7683" width="28.5703125" customWidth="1"/>
    <col min="7684" max="7684" width="57.140625" customWidth="1"/>
    <col min="7685" max="7688" width="14.28515625" customWidth="1"/>
    <col min="7937" max="7937" width="14.28515625" customWidth="1"/>
    <col min="7938" max="7939" width="28.5703125" customWidth="1"/>
    <col min="7940" max="7940" width="57.140625" customWidth="1"/>
    <col min="7941" max="7944" width="14.28515625" customWidth="1"/>
    <col min="8193" max="8193" width="14.28515625" customWidth="1"/>
    <col min="8194" max="8195" width="28.5703125" customWidth="1"/>
    <col min="8196" max="8196" width="57.140625" customWidth="1"/>
    <col min="8197" max="8200" width="14.28515625" customWidth="1"/>
    <col min="8449" max="8449" width="14.28515625" customWidth="1"/>
    <col min="8450" max="8451" width="28.5703125" customWidth="1"/>
    <col min="8452" max="8452" width="57.140625" customWidth="1"/>
    <col min="8453" max="8456" width="14.28515625" customWidth="1"/>
    <col min="8705" max="8705" width="14.28515625" customWidth="1"/>
    <col min="8706" max="8707" width="28.5703125" customWidth="1"/>
    <col min="8708" max="8708" width="57.140625" customWidth="1"/>
    <col min="8709" max="8712" width="14.28515625" customWidth="1"/>
    <col min="8961" max="8961" width="14.28515625" customWidth="1"/>
    <col min="8962" max="8963" width="28.5703125" customWidth="1"/>
    <col min="8964" max="8964" width="57.140625" customWidth="1"/>
    <col min="8965" max="8968" width="14.28515625" customWidth="1"/>
    <col min="9217" max="9217" width="14.28515625" customWidth="1"/>
    <col min="9218" max="9219" width="28.5703125" customWidth="1"/>
    <col min="9220" max="9220" width="57.140625" customWidth="1"/>
    <col min="9221" max="9224" width="14.28515625" customWidth="1"/>
    <col min="9473" max="9473" width="14.28515625" customWidth="1"/>
    <col min="9474" max="9475" width="28.5703125" customWidth="1"/>
    <col min="9476" max="9476" width="57.140625" customWidth="1"/>
    <col min="9477" max="9480" width="14.28515625" customWidth="1"/>
    <col min="9729" max="9729" width="14.28515625" customWidth="1"/>
    <col min="9730" max="9731" width="28.5703125" customWidth="1"/>
    <col min="9732" max="9732" width="57.140625" customWidth="1"/>
    <col min="9733" max="9736" width="14.28515625" customWidth="1"/>
    <col min="9985" max="9985" width="14.28515625" customWidth="1"/>
    <col min="9986" max="9987" width="28.5703125" customWidth="1"/>
    <col min="9988" max="9988" width="57.140625" customWidth="1"/>
    <col min="9989" max="9992" width="14.28515625" customWidth="1"/>
    <col min="10241" max="10241" width="14.28515625" customWidth="1"/>
    <col min="10242" max="10243" width="28.5703125" customWidth="1"/>
    <col min="10244" max="10244" width="57.140625" customWidth="1"/>
    <col min="10245" max="10248" width="14.28515625" customWidth="1"/>
    <col min="10497" max="10497" width="14.28515625" customWidth="1"/>
    <col min="10498" max="10499" width="28.5703125" customWidth="1"/>
    <col min="10500" max="10500" width="57.140625" customWidth="1"/>
    <col min="10501" max="10504" width="14.28515625" customWidth="1"/>
    <col min="10753" max="10753" width="14.28515625" customWidth="1"/>
    <col min="10754" max="10755" width="28.5703125" customWidth="1"/>
    <col min="10756" max="10756" width="57.140625" customWidth="1"/>
    <col min="10757" max="10760" width="14.28515625" customWidth="1"/>
    <col min="11009" max="11009" width="14.28515625" customWidth="1"/>
    <col min="11010" max="11011" width="28.5703125" customWidth="1"/>
    <col min="11012" max="11012" width="57.140625" customWidth="1"/>
    <col min="11013" max="11016" width="14.28515625" customWidth="1"/>
    <col min="11265" max="11265" width="14.28515625" customWidth="1"/>
    <col min="11266" max="11267" width="28.5703125" customWidth="1"/>
    <col min="11268" max="11268" width="57.140625" customWidth="1"/>
    <col min="11269" max="11272" width="14.28515625" customWidth="1"/>
    <col min="11521" max="11521" width="14.28515625" customWidth="1"/>
    <col min="11522" max="11523" width="28.5703125" customWidth="1"/>
    <col min="11524" max="11524" width="57.140625" customWidth="1"/>
    <col min="11525" max="11528" width="14.28515625" customWidth="1"/>
    <col min="11777" max="11777" width="14.28515625" customWidth="1"/>
    <col min="11778" max="11779" width="28.5703125" customWidth="1"/>
    <col min="11780" max="11780" width="57.140625" customWidth="1"/>
    <col min="11781" max="11784" width="14.28515625" customWidth="1"/>
    <col min="12033" max="12033" width="14.28515625" customWidth="1"/>
    <col min="12034" max="12035" width="28.5703125" customWidth="1"/>
    <col min="12036" max="12036" width="57.140625" customWidth="1"/>
    <col min="12037" max="12040" width="14.28515625" customWidth="1"/>
    <col min="12289" max="12289" width="14.28515625" customWidth="1"/>
    <col min="12290" max="12291" width="28.5703125" customWidth="1"/>
    <col min="12292" max="12292" width="57.140625" customWidth="1"/>
    <col min="12293" max="12296" width="14.28515625" customWidth="1"/>
    <col min="12545" max="12545" width="14.28515625" customWidth="1"/>
    <col min="12546" max="12547" width="28.5703125" customWidth="1"/>
    <col min="12548" max="12548" width="57.140625" customWidth="1"/>
    <col min="12549" max="12552" width="14.28515625" customWidth="1"/>
    <col min="12801" max="12801" width="14.28515625" customWidth="1"/>
    <col min="12802" max="12803" width="28.5703125" customWidth="1"/>
    <col min="12804" max="12804" width="57.140625" customWidth="1"/>
    <col min="12805" max="12808" width="14.28515625" customWidth="1"/>
    <col min="13057" max="13057" width="14.28515625" customWidth="1"/>
    <col min="13058" max="13059" width="28.5703125" customWidth="1"/>
    <col min="13060" max="13060" width="57.140625" customWidth="1"/>
    <col min="13061" max="13064" width="14.28515625" customWidth="1"/>
    <col min="13313" max="13313" width="14.28515625" customWidth="1"/>
    <col min="13314" max="13315" width="28.5703125" customWidth="1"/>
    <col min="13316" max="13316" width="57.140625" customWidth="1"/>
    <col min="13317" max="13320" width="14.28515625" customWidth="1"/>
    <col min="13569" max="13569" width="14.28515625" customWidth="1"/>
    <col min="13570" max="13571" width="28.5703125" customWidth="1"/>
    <col min="13572" max="13572" width="57.140625" customWidth="1"/>
    <col min="13573" max="13576" width="14.28515625" customWidth="1"/>
    <col min="13825" max="13825" width="14.28515625" customWidth="1"/>
    <col min="13826" max="13827" width="28.5703125" customWidth="1"/>
    <col min="13828" max="13828" width="57.140625" customWidth="1"/>
    <col min="13829" max="13832" width="14.28515625" customWidth="1"/>
    <col min="14081" max="14081" width="14.28515625" customWidth="1"/>
    <col min="14082" max="14083" width="28.5703125" customWidth="1"/>
    <col min="14084" max="14084" width="57.140625" customWidth="1"/>
    <col min="14085" max="14088" width="14.28515625" customWidth="1"/>
    <col min="14337" max="14337" width="14.28515625" customWidth="1"/>
    <col min="14338" max="14339" width="28.5703125" customWidth="1"/>
    <col min="14340" max="14340" width="57.140625" customWidth="1"/>
    <col min="14341" max="14344" width="14.28515625" customWidth="1"/>
    <col min="14593" max="14593" width="14.28515625" customWidth="1"/>
    <col min="14594" max="14595" width="28.5703125" customWidth="1"/>
    <col min="14596" max="14596" width="57.140625" customWidth="1"/>
    <col min="14597" max="14600" width="14.28515625" customWidth="1"/>
    <col min="14849" max="14849" width="14.28515625" customWidth="1"/>
    <col min="14850" max="14851" width="28.5703125" customWidth="1"/>
    <col min="14852" max="14852" width="57.140625" customWidth="1"/>
    <col min="14853" max="14856" width="14.28515625" customWidth="1"/>
    <col min="15105" max="15105" width="14.28515625" customWidth="1"/>
    <col min="15106" max="15107" width="28.5703125" customWidth="1"/>
    <col min="15108" max="15108" width="57.140625" customWidth="1"/>
    <col min="15109" max="15112" width="14.28515625" customWidth="1"/>
    <col min="15361" max="15361" width="14.28515625" customWidth="1"/>
    <col min="15362" max="15363" width="28.5703125" customWidth="1"/>
    <col min="15364" max="15364" width="57.140625" customWidth="1"/>
    <col min="15365" max="15368" width="14.28515625" customWidth="1"/>
    <col min="15617" max="15617" width="14.28515625" customWidth="1"/>
    <col min="15618" max="15619" width="28.5703125" customWidth="1"/>
    <col min="15620" max="15620" width="57.140625" customWidth="1"/>
    <col min="15621" max="15624" width="14.28515625" customWidth="1"/>
    <col min="15873" max="15873" width="14.28515625" customWidth="1"/>
    <col min="15874" max="15875" width="28.5703125" customWidth="1"/>
    <col min="15876" max="15876" width="57.140625" customWidth="1"/>
    <col min="15877" max="15880" width="14.28515625" customWidth="1"/>
    <col min="16129" max="16129" width="14.28515625" customWidth="1"/>
    <col min="16130" max="16131" width="28.5703125" customWidth="1"/>
    <col min="16132" max="16132" width="57.140625" customWidth="1"/>
    <col min="16133" max="16136" width="14.28515625" customWidth="1"/>
  </cols>
  <sheetData>
    <row r="1" spans="1:8">
      <c r="A1" s="206" t="str">
        <f>zzk!A1</f>
        <v>Przebudowa ulicy Grunwaldzkiej</v>
      </c>
      <c r="B1" s="206"/>
      <c r="C1" s="206"/>
      <c r="D1" s="206"/>
      <c r="E1" s="206"/>
      <c r="F1" s="206"/>
      <c r="G1" s="206"/>
      <c r="H1" s="206"/>
    </row>
    <row r="2" spans="1:8">
      <c r="A2" s="204" t="str">
        <f>zzk!B6</f>
        <v>Branża drogowa</v>
      </c>
      <c r="B2" s="205"/>
      <c r="C2" s="205"/>
      <c r="D2" s="205"/>
      <c r="E2" s="205"/>
      <c r="F2" s="205"/>
      <c r="G2" s="205"/>
      <c r="H2" s="205"/>
    </row>
    <row r="3" spans="1:8">
      <c r="A3" s="58" t="s">
        <v>47</v>
      </c>
      <c r="B3" s="58" t="s">
        <v>48</v>
      </c>
      <c r="C3" s="58" t="s">
        <v>49</v>
      </c>
      <c r="D3" s="58" t="s">
        <v>50</v>
      </c>
      <c r="E3" s="58" t="s">
        <v>3</v>
      </c>
      <c r="F3" s="58" t="s">
        <v>51</v>
      </c>
      <c r="G3" s="58" t="s">
        <v>52</v>
      </c>
      <c r="H3" s="58" t="s">
        <v>53</v>
      </c>
    </row>
    <row r="4" spans="1:8">
      <c r="A4" s="58" t="s">
        <v>54</v>
      </c>
      <c r="B4" s="58" t="s">
        <v>55</v>
      </c>
      <c r="C4" s="58" t="s">
        <v>56</v>
      </c>
      <c r="D4" s="58" t="s">
        <v>57</v>
      </c>
      <c r="E4" s="58" t="s">
        <v>58</v>
      </c>
      <c r="F4" s="58" t="s">
        <v>59</v>
      </c>
      <c r="G4" s="58" t="s">
        <v>60</v>
      </c>
      <c r="H4" s="58" t="s">
        <v>61</v>
      </c>
    </row>
    <row r="5" spans="1:8">
      <c r="A5" s="59" t="s">
        <v>54</v>
      </c>
      <c r="B5" s="59"/>
      <c r="C5" s="59"/>
      <c r="D5" s="59" t="s">
        <v>178</v>
      </c>
      <c r="E5" s="59"/>
      <c r="F5" s="59"/>
      <c r="G5" s="59"/>
      <c r="H5" s="59"/>
    </row>
    <row r="6" spans="1:8" ht="28.5">
      <c r="A6" s="59" t="s">
        <v>63</v>
      </c>
      <c r="B6" s="59"/>
      <c r="C6" s="59"/>
      <c r="D6" s="59" t="s">
        <v>179</v>
      </c>
      <c r="E6" s="59"/>
      <c r="F6" s="59"/>
      <c r="G6" s="59"/>
      <c r="H6" s="59"/>
    </row>
    <row r="7" spans="1:8" ht="49.5">
      <c r="A7" s="60" t="s">
        <v>54</v>
      </c>
      <c r="B7" s="60" t="s">
        <v>180</v>
      </c>
      <c r="C7" s="60" t="s">
        <v>181</v>
      </c>
      <c r="D7" s="60" t="s">
        <v>182</v>
      </c>
      <c r="E7" s="60" t="s">
        <v>13</v>
      </c>
      <c r="F7" s="148">
        <v>0.247</v>
      </c>
      <c r="G7" s="61">
        <v>0</v>
      </c>
      <c r="H7" s="61">
        <f>ROUND(F7*G7,2)</f>
        <v>0</v>
      </c>
    </row>
    <row r="8" spans="1:8" ht="28.5">
      <c r="A8" s="62"/>
      <c r="B8" s="62"/>
      <c r="C8" s="62"/>
      <c r="D8" s="62" t="s">
        <v>183</v>
      </c>
      <c r="E8" s="62"/>
      <c r="F8" s="62"/>
      <c r="G8" s="62"/>
      <c r="H8" s="62">
        <f>H7</f>
        <v>0</v>
      </c>
    </row>
    <row r="9" spans="1:8">
      <c r="A9" s="59" t="s">
        <v>72</v>
      </c>
      <c r="B9" s="59"/>
      <c r="C9" s="59"/>
      <c r="D9" s="59" t="s">
        <v>184</v>
      </c>
      <c r="E9" s="59"/>
      <c r="F9" s="59"/>
      <c r="G9" s="59"/>
      <c r="H9" s="59"/>
    </row>
    <row r="10" spans="1:8" ht="28.5">
      <c r="A10" s="59" t="s">
        <v>185</v>
      </c>
      <c r="B10" s="59"/>
      <c r="C10" s="59"/>
      <c r="D10" s="59" t="s">
        <v>186</v>
      </c>
      <c r="E10" s="59"/>
      <c r="F10" s="59"/>
      <c r="G10" s="59"/>
      <c r="H10" s="59"/>
    </row>
    <row r="11" spans="1:8" ht="49.5">
      <c r="A11" s="60" t="s">
        <v>55</v>
      </c>
      <c r="B11" s="60" t="s">
        <v>1133</v>
      </c>
      <c r="C11" s="60" t="s">
        <v>188</v>
      </c>
      <c r="D11" s="60" t="s">
        <v>1134</v>
      </c>
      <c r="E11" s="60" t="s">
        <v>123</v>
      </c>
      <c r="F11" s="61">
        <v>3574.5</v>
      </c>
      <c r="G11" s="61">
        <v>0</v>
      </c>
      <c r="H11" s="61">
        <f>ROUND(F11*G11,2)</f>
        <v>0</v>
      </c>
    </row>
    <row r="12" spans="1:8" ht="49.5">
      <c r="A12" s="60" t="s">
        <v>56</v>
      </c>
      <c r="B12" s="60" t="s">
        <v>189</v>
      </c>
      <c r="C12" s="60" t="s">
        <v>188</v>
      </c>
      <c r="D12" s="60" t="s">
        <v>190</v>
      </c>
      <c r="E12" s="60" t="s">
        <v>80</v>
      </c>
      <c r="F12" s="61">
        <v>285.95999999999998</v>
      </c>
      <c r="G12" s="61">
        <v>0</v>
      </c>
      <c r="H12" s="61">
        <f>ROUND(F12*G12,2)</f>
        <v>0</v>
      </c>
    </row>
    <row r="13" spans="1:8" ht="66">
      <c r="A13" s="60" t="s">
        <v>57</v>
      </c>
      <c r="B13" s="60" t="s">
        <v>191</v>
      </c>
      <c r="C13" s="60" t="s">
        <v>188</v>
      </c>
      <c r="D13" s="60" t="s">
        <v>192</v>
      </c>
      <c r="E13" s="60" t="s">
        <v>80</v>
      </c>
      <c r="F13" s="61">
        <v>285.95999999999998</v>
      </c>
      <c r="G13" s="61">
        <v>0</v>
      </c>
      <c r="H13" s="61">
        <f>ROUND(F13*G13,2)</f>
        <v>0</v>
      </c>
    </row>
    <row r="14" spans="1:8" ht="28.5">
      <c r="A14" s="62"/>
      <c r="B14" s="62"/>
      <c r="C14" s="62"/>
      <c r="D14" s="62" t="s">
        <v>193</v>
      </c>
      <c r="E14" s="62"/>
      <c r="F14" s="62"/>
      <c r="G14" s="62"/>
      <c r="H14" s="62">
        <f>SUM(H11:H13)</f>
        <v>0</v>
      </c>
    </row>
    <row r="15" spans="1:8" ht="28.5">
      <c r="A15" s="59" t="s">
        <v>194</v>
      </c>
      <c r="B15" s="59"/>
      <c r="C15" s="59"/>
      <c r="D15" s="59" t="s">
        <v>195</v>
      </c>
      <c r="E15" s="59"/>
      <c r="F15" s="59"/>
      <c r="G15" s="59"/>
      <c r="H15" s="59"/>
    </row>
    <row r="16" spans="1:8" ht="49.5">
      <c r="A16" s="60" t="s">
        <v>58</v>
      </c>
      <c r="B16" s="60" t="s">
        <v>1135</v>
      </c>
      <c r="C16" s="60" t="s">
        <v>14</v>
      </c>
      <c r="D16" s="60" t="s">
        <v>1136</v>
      </c>
      <c r="E16" s="60" t="s">
        <v>123</v>
      </c>
      <c r="F16" s="61">
        <v>138.80000000000001</v>
      </c>
      <c r="G16" s="61">
        <v>0</v>
      </c>
      <c r="H16" s="61">
        <f>ROUND(F16*G16,2)</f>
        <v>0</v>
      </c>
    </row>
    <row r="17" spans="1:8" ht="49.5">
      <c r="A17" s="60" t="s">
        <v>59</v>
      </c>
      <c r="B17" s="60" t="s">
        <v>189</v>
      </c>
      <c r="C17" s="60" t="s">
        <v>14</v>
      </c>
      <c r="D17" s="60" t="s">
        <v>190</v>
      </c>
      <c r="E17" s="60" t="s">
        <v>80</v>
      </c>
      <c r="F17" s="61">
        <v>11.1</v>
      </c>
      <c r="G17" s="61">
        <v>0</v>
      </c>
      <c r="H17" s="61">
        <f>ROUND(F17*G17,2)</f>
        <v>0</v>
      </c>
    </row>
    <row r="18" spans="1:8" ht="66">
      <c r="A18" s="60" t="s">
        <v>60</v>
      </c>
      <c r="B18" s="60" t="s">
        <v>191</v>
      </c>
      <c r="C18" s="60" t="s">
        <v>14</v>
      </c>
      <c r="D18" s="60" t="s">
        <v>192</v>
      </c>
      <c r="E18" s="60" t="s">
        <v>80</v>
      </c>
      <c r="F18" s="61">
        <v>11.1</v>
      </c>
      <c r="G18" s="61">
        <v>0</v>
      </c>
      <c r="H18" s="61">
        <f>ROUND(F18*G18,2)</f>
        <v>0</v>
      </c>
    </row>
    <row r="19" spans="1:8" ht="28.5">
      <c r="A19" s="62"/>
      <c r="B19" s="62"/>
      <c r="C19" s="62"/>
      <c r="D19" s="62" t="s">
        <v>196</v>
      </c>
      <c r="E19" s="62"/>
      <c r="F19" s="62"/>
      <c r="G19" s="62"/>
      <c r="H19" s="62">
        <f>SUM(H16:H18)</f>
        <v>0</v>
      </c>
    </row>
    <row r="20" spans="1:8">
      <c r="A20" s="59" t="s">
        <v>197</v>
      </c>
      <c r="B20" s="59"/>
      <c r="C20" s="59"/>
      <c r="D20" s="59" t="s">
        <v>198</v>
      </c>
      <c r="E20" s="59"/>
      <c r="F20" s="59"/>
      <c r="G20" s="59"/>
      <c r="H20" s="59"/>
    </row>
    <row r="21" spans="1:8" ht="49.5">
      <c r="A21" s="60" t="s">
        <v>61</v>
      </c>
      <c r="B21" s="60" t="s">
        <v>187</v>
      </c>
      <c r="C21" s="60" t="s">
        <v>188</v>
      </c>
      <c r="D21" s="60" t="s">
        <v>1137</v>
      </c>
      <c r="E21" s="60" t="s">
        <v>123</v>
      </c>
      <c r="F21" s="61">
        <v>894.36</v>
      </c>
      <c r="G21" s="61">
        <v>0</v>
      </c>
      <c r="H21" s="61">
        <f>ROUND(F21*G21,2)</f>
        <v>0</v>
      </c>
    </row>
    <row r="22" spans="1:8" ht="33">
      <c r="A22" s="60" t="s">
        <v>95</v>
      </c>
      <c r="B22" s="60" t="s">
        <v>65</v>
      </c>
      <c r="C22" s="60" t="s">
        <v>188</v>
      </c>
      <c r="D22" s="60" t="s">
        <v>199</v>
      </c>
      <c r="E22" s="60" t="s">
        <v>123</v>
      </c>
      <c r="F22" s="61">
        <v>894.36</v>
      </c>
      <c r="G22" s="61">
        <v>0</v>
      </c>
      <c r="H22" s="61">
        <f>ROUND(F22*G22,2)</f>
        <v>0</v>
      </c>
    </row>
    <row r="23" spans="1:8" ht="28.5">
      <c r="A23" s="62"/>
      <c r="B23" s="62"/>
      <c r="C23" s="62"/>
      <c r="D23" s="62" t="s">
        <v>200</v>
      </c>
      <c r="E23" s="62"/>
      <c r="F23" s="62"/>
      <c r="G23" s="62"/>
      <c r="H23" s="62">
        <f>SUM(H21:H22)</f>
        <v>0</v>
      </c>
    </row>
    <row r="24" spans="1:8" ht="42.75">
      <c r="A24" s="59" t="s">
        <v>201</v>
      </c>
      <c r="B24" s="59"/>
      <c r="C24" s="59"/>
      <c r="D24" s="59" t="s">
        <v>202</v>
      </c>
      <c r="E24" s="59"/>
      <c r="F24" s="59"/>
      <c r="G24" s="59"/>
      <c r="H24" s="59"/>
    </row>
    <row r="25" spans="1:8" ht="49.5">
      <c r="A25" s="60" t="s">
        <v>97</v>
      </c>
      <c r="B25" s="60" t="s">
        <v>1138</v>
      </c>
      <c r="C25" s="60" t="s">
        <v>188</v>
      </c>
      <c r="D25" s="60" t="s">
        <v>1139</v>
      </c>
      <c r="E25" s="60" t="s">
        <v>123</v>
      </c>
      <c r="F25" s="61">
        <v>323</v>
      </c>
      <c r="G25" s="61">
        <v>0</v>
      </c>
      <c r="H25" s="61">
        <f t="shared" ref="H25:H30" si="0">ROUND(F25*G25,2)</f>
        <v>0</v>
      </c>
    </row>
    <row r="26" spans="1:8" ht="49.5">
      <c r="A26" s="60" t="s">
        <v>102</v>
      </c>
      <c r="B26" s="60" t="s">
        <v>1138</v>
      </c>
      <c r="C26" s="60" t="s">
        <v>188</v>
      </c>
      <c r="D26" s="60" t="s">
        <v>1140</v>
      </c>
      <c r="E26" s="60" t="s">
        <v>123</v>
      </c>
      <c r="F26" s="61">
        <v>27</v>
      </c>
      <c r="G26" s="61">
        <v>0</v>
      </c>
      <c r="H26" s="61">
        <f t="shared" si="0"/>
        <v>0</v>
      </c>
    </row>
    <row r="27" spans="1:8" ht="49.5">
      <c r="A27" s="60" t="s">
        <v>104</v>
      </c>
      <c r="B27" s="60" t="s">
        <v>1141</v>
      </c>
      <c r="C27" s="60" t="s">
        <v>188</v>
      </c>
      <c r="D27" s="60" t="s">
        <v>1142</v>
      </c>
      <c r="E27" s="60" t="s">
        <v>123</v>
      </c>
      <c r="F27" s="61">
        <v>21</v>
      </c>
      <c r="G27" s="61">
        <v>0</v>
      </c>
      <c r="H27" s="61">
        <f t="shared" si="0"/>
        <v>0</v>
      </c>
    </row>
    <row r="28" spans="1:8" ht="33">
      <c r="A28" s="60" t="s">
        <v>109</v>
      </c>
      <c r="B28" s="60" t="s">
        <v>212</v>
      </c>
      <c r="C28" s="60" t="s">
        <v>188</v>
      </c>
      <c r="D28" s="60" t="s">
        <v>1143</v>
      </c>
      <c r="E28" s="60" t="s">
        <v>123</v>
      </c>
      <c r="F28" s="61">
        <v>15</v>
      </c>
      <c r="G28" s="61">
        <v>0</v>
      </c>
      <c r="H28" s="61">
        <f t="shared" si="0"/>
        <v>0</v>
      </c>
    </row>
    <row r="29" spans="1:8" ht="49.5">
      <c r="A29" s="60" t="s">
        <v>115</v>
      </c>
      <c r="B29" s="60" t="s">
        <v>189</v>
      </c>
      <c r="C29" s="60" t="s">
        <v>14</v>
      </c>
      <c r="D29" s="60" t="s">
        <v>190</v>
      </c>
      <c r="E29" s="60" t="s">
        <v>80</v>
      </c>
      <c r="F29" s="61">
        <v>27.31</v>
      </c>
      <c r="G29" s="61">
        <v>0</v>
      </c>
      <c r="H29" s="61">
        <f t="shared" si="0"/>
        <v>0</v>
      </c>
    </row>
    <row r="30" spans="1:8" ht="66">
      <c r="A30" s="60" t="s">
        <v>119</v>
      </c>
      <c r="B30" s="60" t="s">
        <v>191</v>
      </c>
      <c r="C30" s="60" t="s">
        <v>14</v>
      </c>
      <c r="D30" s="60" t="s">
        <v>192</v>
      </c>
      <c r="E30" s="60" t="s">
        <v>80</v>
      </c>
      <c r="F30" s="61">
        <v>27.31</v>
      </c>
      <c r="G30" s="61">
        <v>0</v>
      </c>
      <c r="H30" s="61">
        <f t="shared" si="0"/>
        <v>0</v>
      </c>
    </row>
    <row r="31" spans="1:8" ht="42.75">
      <c r="A31" s="62"/>
      <c r="B31" s="62"/>
      <c r="C31" s="62"/>
      <c r="D31" s="62" t="s">
        <v>203</v>
      </c>
      <c r="E31" s="62"/>
      <c r="F31" s="62"/>
      <c r="G31" s="62"/>
      <c r="H31" s="62">
        <f>SUM(H25:H30)</f>
        <v>0</v>
      </c>
    </row>
    <row r="32" spans="1:8" ht="28.5">
      <c r="A32" s="59" t="s">
        <v>204</v>
      </c>
      <c r="B32" s="59"/>
      <c r="C32" s="59"/>
      <c r="D32" s="59" t="s">
        <v>205</v>
      </c>
      <c r="E32" s="59"/>
      <c r="F32" s="59"/>
      <c r="G32" s="59"/>
      <c r="H32" s="59"/>
    </row>
    <row r="33" spans="1:8" ht="49.5">
      <c r="A33" s="60" t="s">
        <v>124</v>
      </c>
      <c r="B33" s="60" t="s">
        <v>1138</v>
      </c>
      <c r="C33" s="60" t="s">
        <v>188</v>
      </c>
      <c r="D33" s="60" t="s">
        <v>1144</v>
      </c>
      <c r="E33" s="60" t="s">
        <v>123</v>
      </c>
      <c r="F33" s="61">
        <v>152</v>
      </c>
      <c r="G33" s="61">
        <v>0</v>
      </c>
      <c r="H33" s="61">
        <f>ROUND(F33*G33,2)</f>
        <v>0</v>
      </c>
    </row>
    <row r="34" spans="1:8" ht="49.5">
      <c r="A34" s="60" t="s">
        <v>130</v>
      </c>
      <c r="B34" s="60" t="s">
        <v>1138</v>
      </c>
      <c r="C34" s="60" t="s">
        <v>188</v>
      </c>
      <c r="D34" s="60" t="s">
        <v>1145</v>
      </c>
      <c r="E34" s="60" t="s">
        <v>123</v>
      </c>
      <c r="F34" s="61">
        <v>152</v>
      </c>
      <c r="G34" s="61">
        <v>0</v>
      </c>
      <c r="H34" s="61">
        <f>ROUND(F34*G34,2)</f>
        <v>0</v>
      </c>
    </row>
    <row r="35" spans="1:8" ht="49.5">
      <c r="A35" s="60" t="s">
        <v>134</v>
      </c>
      <c r="B35" s="60" t="s">
        <v>1141</v>
      </c>
      <c r="C35" s="60" t="s">
        <v>188</v>
      </c>
      <c r="D35" s="60" t="s">
        <v>1146</v>
      </c>
      <c r="E35" s="60" t="s">
        <v>123</v>
      </c>
      <c r="F35" s="61">
        <v>152</v>
      </c>
      <c r="G35" s="61">
        <v>0</v>
      </c>
      <c r="H35" s="61">
        <f>ROUND(F35*G35,2)</f>
        <v>0</v>
      </c>
    </row>
    <row r="36" spans="1:8" ht="49.5">
      <c r="A36" s="60" t="s">
        <v>137</v>
      </c>
      <c r="B36" s="60" t="s">
        <v>189</v>
      </c>
      <c r="C36" s="60" t="s">
        <v>14</v>
      </c>
      <c r="D36" s="60" t="s">
        <v>190</v>
      </c>
      <c r="E36" s="60" t="s">
        <v>80</v>
      </c>
      <c r="F36" s="61">
        <v>34.96</v>
      </c>
      <c r="G36" s="61">
        <v>0</v>
      </c>
      <c r="H36" s="61">
        <f>ROUND(F36*G36,2)</f>
        <v>0</v>
      </c>
    </row>
    <row r="37" spans="1:8" ht="66">
      <c r="A37" s="60" t="s">
        <v>140</v>
      </c>
      <c r="B37" s="60" t="s">
        <v>191</v>
      </c>
      <c r="C37" s="60" t="s">
        <v>14</v>
      </c>
      <c r="D37" s="60" t="s">
        <v>192</v>
      </c>
      <c r="E37" s="60" t="s">
        <v>80</v>
      </c>
      <c r="F37" s="61">
        <v>34.96</v>
      </c>
      <c r="G37" s="61">
        <v>0</v>
      </c>
      <c r="H37" s="61">
        <f>ROUND(F37*G37,2)</f>
        <v>0</v>
      </c>
    </row>
    <row r="38" spans="1:8" ht="28.5">
      <c r="A38" s="62"/>
      <c r="B38" s="62"/>
      <c r="C38" s="62"/>
      <c r="D38" s="62" t="s">
        <v>206</v>
      </c>
      <c r="E38" s="62"/>
      <c r="F38" s="62"/>
      <c r="G38" s="62"/>
      <c r="H38" s="62">
        <f>SUM(H33:H37)</f>
        <v>0</v>
      </c>
    </row>
    <row r="39" spans="1:8" ht="42.75">
      <c r="A39" s="59" t="s">
        <v>207</v>
      </c>
      <c r="B39" s="59"/>
      <c r="C39" s="59"/>
      <c r="D39" s="59" t="s">
        <v>208</v>
      </c>
      <c r="E39" s="59"/>
      <c r="F39" s="59"/>
      <c r="G39" s="59"/>
      <c r="H39" s="59"/>
    </row>
    <row r="40" spans="1:8" ht="49.5">
      <c r="A40" s="60" t="s">
        <v>143</v>
      </c>
      <c r="B40" s="60" t="s">
        <v>209</v>
      </c>
      <c r="C40" s="60" t="s">
        <v>188</v>
      </c>
      <c r="D40" s="60" t="s">
        <v>210</v>
      </c>
      <c r="E40" s="60" t="s">
        <v>123</v>
      </c>
      <c r="F40" s="61">
        <v>16</v>
      </c>
      <c r="G40" s="61">
        <v>0</v>
      </c>
      <c r="H40" s="61">
        <f t="shared" ref="H40:H45" si="1">ROUND(F40*G40,2)</f>
        <v>0</v>
      </c>
    </row>
    <row r="41" spans="1:8" ht="49.5">
      <c r="A41" s="60" t="s">
        <v>146</v>
      </c>
      <c r="B41" s="60" t="s">
        <v>187</v>
      </c>
      <c r="C41" s="60" t="s">
        <v>14</v>
      </c>
      <c r="D41" s="60" t="s">
        <v>211</v>
      </c>
      <c r="E41" s="60" t="s">
        <v>123</v>
      </c>
      <c r="F41" s="61">
        <v>2.1</v>
      </c>
      <c r="G41" s="61">
        <v>0</v>
      </c>
      <c r="H41" s="61">
        <f t="shared" si="1"/>
        <v>0</v>
      </c>
    </row>
    <row r="42" spans="1:8" ht="33">
      <c r="A42" s="60" t="s">
        <v>149</v>
      </c>
      <c r="B42" s="60" t="s">
        <v>212</v>
      </c>
      <c r="C42" s="60" t="s">
        <v>188</v>
      </c>
      <c r="D42" s="60" t="s">
        <v>1147</v>
      </c>
      <c r="E42" s="60" t="s">
        <v>123</v>
      </c>
      <c r="F42" s="61">
        <v>6</v>
      </c>
      <c r="G42" s="61">
        <v>0</v>
      </c>
      <c r="H42" s="61">
        <f t="shared" si="1"/>
        <v>0</v>
      </c>
    </row>
    <row r="43" spans="1:8" ht="33">
      <c r="A43" s="60" t="s">
        <v>152</v>
      </c>
      <c r="B43" s="60" t="s">
        <v>215</v>
      </c>
      <c r="C43" s="60" t="s">
        <v>188</v>
      </c>
      <c r="D43" s="60" t="s">
        <v>216</v>
      </c>
      <c r="E43" s="60" t="s">
        <v>11</v>
      </c>
      <c r="F43" s="61">
        <v>6</v>
      </c>
      <c r="G43" s="61">
        <v>0</v>
      </c>
      <c r="H43" s="61">
        <f t="shared" si="1"/>
        <v>0</v>
      </c>
    </row>
    <row r="44" spans="1:8" ht="33">
      <c r="A44" s="60" t="s">
        <v>155</v>
      </c>
      <c r="B44" s="60" t="s">
        <v>218</v>
      </c>
      <c r="C44" s="60" t="s">
        <v>188</v>
      </c>
      <c r="D44" s="60" t="s">
        <v>219</v>
      </c>
      <c r="E44" s="60" t="s">
        <v>80</v>
      </c>
      <c r="F44" s="61">
        <v>0.23</v>
      </c>
      <c r="G44" s="61">
        <v>0</v>
      </c>
      <c r="H44" s="61">
        <f t="shared" si="1"/>
        <v>0</v>
      </c>
    </row>
    <row r="45" spans="1:8" ht="33">
      <c r="A45" s="60" t="s">
        <v>158</v>
      </c>
      <c r="B45" s="60" t="s">
        <v>65</v>
      </c>
      <c r="C45" s="60" t="s">
        <v>188</v>
      </c>
      <c r="D45" s="60" t="s">
        <v>221</v>
      </c>
      <c r="E45" s="60" t="s">
        <v>123</v>
      </c>
      <c r="F45" s="61">
        <v>16</v>
      </c>
      <c r="G45" s="61">
        <v>0</v>
      </c>
      <c r="H45" s="61">
        <f t="shared" si="1"/>
        <v>0</v>
      </c>
    </row>
    <row r="46" spans="1:8" ht="42.75">
      <c r="A46" s="62"/>
      <c r="B46" s="62"/>
      <c r="C46" s="62"/>
      <c r="D46" s="62" t="s">
        <v>222</v>
      </c>
      <c r="E46" s="62"/>
      <c r="F46" s="62"/>
      <c r="G46" s="62"/>
      <c r="H46" s="62">
        <f>SUM(H40:H45)</f>
        <v>0</v>
      </c>
    </row>
    <row r="47" spans="1:8" ht="28.5">
      <c r="A47" s="59" t="s">
        <v>223</v>
      </c>
      <c r="B47" s="59"/>
      <c r="C47" s="59"/>
      <c r="D47" s="59" t="s">
        <v>224</v>
      </c>
      <c r="E47" s="59"/>
      <c r="F47" s="59"/>
      <c r="G47" s="59"/>
      <c r="H47" s="59"/>
    </row>
    <row r="48" spans="1:8" ht="33">
      <c r="A48" s="60" t="s">
        <v>161</v>
      </c>
      <c r="B48" s="60" t="s">
        <v>215</v>
      </c>
      <c r="C48" s="60" t="s">
        <v>188</v>
      </c>
      <c r="D48" s="60" t="s">
        <v>216</v>
      </c>
      <c r="E48" s="60" t="s">
        <v>11</v>
      </c>
      <c r="F48" s="61">
        <v>116</v>
      </c>
      <c r="G48" s="61">
        <v>0</v>
      </c>
      <c r="H48" s="61">
        <f>ROUND(F48*G48,2)</f>
        <v>0</v>
      </c>
    </row>
    <row r="49" spans="1:8" ht="33">
      <c r="A49" s="60" t="s">
        <v>167</v>
      </c>
      <c r="B49" s="60" t="s">
        <v>218</v>
      </c>
      <c r="C49" s="60" t="s">
        <v>188</v>
      </c>
      <c r="D49" s="60" t="s">
        <v>219</v>
      </c>
      <c r="E49" s="60" t="s">
        <v>80</v>
      </c>
      <c r="F49" s="61">
        <v>4.3499999999999996</v>
      </c>
      <c r="G49" s="61">
        <v>0</v>
      </c>
      <c r="H49" s="61">
        <f>ROUND(F49*G49,2)</f>
        <v>0</v>
      </c>
    </row>
    <row r="50" spans="1:8" ht="49.5">
      <c r="A50" s="60" t="s">
        <v>170</v>
      </c>
      <c r="B50" s="60" t="s">
        <v>189</v>
      </c>
      <c r="C50" s="60" t="s">
        <v>14</v>
      </c>
      <c r="D50" s="60" t="s">
        <v>190</v>
      </c>
      <c r="E50" s="60" t="s">
        <v>80</v>
      </c>
      <c r="F50" s="61">
        <v>4.3499999999999996</v>
      </c>
      <c r="G50" s="61">
        <v>0</v>
      </c>
      <c r="H50" s="61">
        <f>ROUND(F50*G50,2)</f>
        <v>0</v>
      </c>
    </row>
    <row r="51" spans="1:8" ht="66">
      <c r="A51" s="60" t="s">
        <v>172</v>
      </c>
      <c r="B51" s="60" t="s">
        <v>191</v>
      </c>
      <c r="C51" s="60" t="s">
        <v>14</v>
      </c>
      <c r="D51" s="60" t="s">
        <v>192</v>
      </c>
      <c r="E51" s="60" t="s">
        <v>80</v>
      </c>
      <c r="F51" s="61">
        <v>4.3499999999999996</v>
      </c>
      <c r="G51" s="61">
        <v>0</v>
      </c>
      <c r="H51" s="61">
        <f>ROUND(F51*G51,2)</f>
        <v>0</v>
      </c>
    </row>
    <row r="52" spans="1:8" ht="28.5">
      <c r="A52" s="62"/>
      <c r="B52" s="62"/>
      <c r="C52" s="62"/>
      <c r="D52" s="62" t="s">
        <v>229</v>
      </c>
      <c r="E52" s="62"/>
      <c r="F52" s="62"/>
      <c r="G52" s="62"/>
      <c r="H52" s="62">
        <f>SUM(H48:H51)</f>
        <v>0</v>
      </c>
    </row>
    <row r="53" spans="1:8">
      <c r="A53" s="59" t="s">
        <v>230</v>
      </c>
      <c r="B53" s="59"/>
      <c r="C53" s="59"/>
      <c r="D53" s="59" t="s">
        <v>231</v>
      </c>
      <c r="E53" s="59"/>
      <c r="F53" s="59"/>
      <c r="G53" s="59"/>
      <c r="H53" s="59"/>
    </row>
    <row r="54" spans="1:8" ht="33">
      <c r="A54" s="60" t="s">
        <v>213</v>
      </c>
      <c r="B54" s="60" t="s">
        <v>233</v>
      </c>
      <c r="C54" s="60" t="s">
        <v>188</v>
      </c>
      <c r="D54" s="60" t="s">
        <v>234</v>
      </c>
      <c r="E54" s="60" t="s">
        <v>7</v>
      </c>
      <c r="F54" s="61">
        <v>25</v>
      </c>
      <c r="G54" s="61">
        <v>0</v>
      </c>
      <c r="H54" s="61">
        <f>ROUND(F54*G54,2)</f>
        <v>0</v>
      </c>
    </row>
    <row r="55" spans="1:8">
      <c r="A55" s="62"/>
      <c r="B55" s="62"/>
      <c r="C55" s="62"/>
      <c r="D55" s="62" t="s">
        <v>235</v>
      </c>
      <c r="E55" s="62"/>
      <c r="F55" s="62"/>
      <c r="G55" s="62"/>
      <c r="H55" s="62">
        <f>H54</f>
        <v>0</v>
      </c>
    </row>
    <row r="56" spans="1:8">
      <c r="A56" s="59" t="s">
        <v>236</v>
      </c>
      <c r="B56" s="59"/>
      <c r="C56" s="59"/>
      <c r="D56" s="59" t="s">
        <v>237</v>
      </c>
      <c r="E56" s="59"/>
      <c r="F56" s="59"/>
      <c r="G56" s="59"/>
      <c r="H56" s="59"/>
    </row>
    <row r="57" spans="1:8" ht="16.5">
      <c r="A57" s="60" t="s">
        <v>214</v>
      </c>
      <c r="B57" s="60" t="s">
        <v>239</v>
      </c>
      <c r="C57" s="60" t="s">
        <v>188</v>
      </c>
      <c r="D57" s="60" t="s">
        <v>240</v>
      </c>
      <c r="E57" s="60" t="s">
        <v>7</v>
      </c>
      <c r="F57" s="61">
        <v>22</v>
      </c>
      <c r="G57" s="61">
        <v>0</v>
      </c>
      <c r="H57" s="61">
        <f>ROUND(F57*G57,2)</f>
        <v>0</v>
      </c>
    </row>
    <row r="58" spans="1:8" ht="28.5">
      <c r="A58" s="62"/>
      <c r="B58" s="62"/>
      <c r="C58" s="62"/>
      <c r="D58" s="62" t="s">
        <v>241</v>
      </c>
      <c r="E58" s="62"/>
      <c r="F58" s="62"/>
      <c r="G58" s="62"/>
      <c r="H58" s="62">
        <f>H57</f>
        <v>0</v>
      </c>
    </row>
    <row r="59" spans="1:8" ht="28.5">
      <c r="A59" s="59" t="s">
        <v>242</v>
      </c>
      <c r="B59" s="59"/>
      <c r="C59" s="59"/>
      <c r="D59" s="59" t="s">
        <v>243</v>
      </c>
      <c r="E59" s="59"/>
      <c r="F59" s="59"/>
      <c r="G59" s="59"/>
      <c r="H59" s="59"/>
    </row>
    <row r="60" spans="1:8" ht="33">
      <c r="A60" s="60" t="s">
        <v>217</v>
      </c>
      <c r="B60" s="60" t="s">
        <v>245</v>
      </c>
      <c r="C60" s="60" t="s">
        <v>14</v>
      </c>
      <c r="D60" s="60" t="s">
        <v>246</v>
      </c>
      <c r="E60" s="60" t="s">
        <v>80</v>
      </c>
      <c r="F60" s="61">
        <v>30.6</v>
      </c>
      <c r="G60" s="61">
        <v>0</v>
      </c>
      <c r="H60" s="61">
        <f>ROUND(F60*G60,2)</f>
        <v>0</v>
      </c>
    </row>
    <row r="61" spans="1:8" ht="49.5">
      <c r="A61" s="60" t="s">
        <v>220</v>
      </c>
      <c r="B61" s="60" t="s">
        <v>189</v>
      </c>
      <c r="C61" s="60" t="s">
        <v>121</v>
      </c>
      <c r="D61" s="60" t="s">
        <v>190</v>
      </c>
      <c r="E61" s="60" t="s">
        <v>80</v>
      </c>
      <c r="F61" s="61">
        <v>30.6</v>
      </c>
      <c r="G61" s="61">
        <v>0</v>
      </c>
      <c r="H61" s="61">
        <f>ROUND(F61*G61,2)</f>
        <v>0</v>
      </c>
    </row>
    <row r="62" spans="1:8" ht="66">
      <c r="A62" s="60" t="s">
        <v>225</v>
      </c>
      <c r="B62" s="60" t="s">
        <v>191</v>
      </c>
      <c r="C62" s="60" t="s">
        <v>121</v>
      </c>
      <c r="D62" s="60" t="s">
        <v>192</v>
      </c>
      <c r="E62" s="60" t="s">
        <v>80</v>
      </c>
      <c r="F62" s="61">
        <v>30.6</v>
      </c>
      <c r="G62" s="61">
        <v>0</v>
      </c>
      <c r="H62" s="61">
        <f>ROUND(F62*G62,2)</f>
        <v>0</v>
      </c>
    </row>
    <row r="63" spans="1:8" ht="28.5">
      <c r="A63" s="62"/>
      <c r="B63" s="62"/>
      <c r="C63" s="62"/>
      <c r="D63" s="62" t="s">
        <v>249</v>
      </c>
      <c r="E63" s="62"/>
      <c r="F63" s="62"/>
      <c r="G63" s="62"/>
      <c r="H63" s="62">
        <f>SUM(H60:H62)</f>
        <v>0</v>
      </c>
    </row>
    <row r="64" spans="1:8">
      <c r="A64" s="59" t="s">
        <v>250</v>
      </c>
      <c r="B64" s="59"/>
      <c r="C64" s="59"/>
      <c r="D64" s="59" t="s">
        <v>251</v>
      </c>
      <c r="E64" s="59"/>
      <c r="F64" s="59"/>
      <c r="G64" s="59"/>
      <c r="H64" s="59"/>
    </row>
    <row r="65" spans="1:8" ht="49.5">
      <c r="A65" s="60" t="s">
        <v>226</v>
      </c>
      <c r="B65" s="60" t="s">
        <v>253</v>
      </c>
      <c r="C65" s="60" t="s">
        <v>14</v>
      </c>
      <c r="D65" s="60" t="s">
        <v>254</v>
      </c>
      <c r="E65" s="60" t="s">
        <v>7</v>
      </c>
      <c r="F65" s="61">
        <v>9</v>
      </c>
      <c r="G65" s="61">
        <v>0</v>
      </c>
      <c r="H65" s="61">
        <f>ROUND(F65*G65,2)</f>
        <v>0</v>
      </c>
    </row>
    <row r="66" spans="1:8" ht="33">
      <c r="A66" s="60" t="s">
        <v>227</v>
      </c>
      <c r="B66" s="60" t="s">
        <v>256</v>
      </c>
      <c r="C66" s="60" t="s">
        <v>14</v>
      </c>
      <c r="D66" s="60" t="s">
        <v>257</v>
      </c>
      <c r="E66" s="60" t="s">
        <v>12</v>
      </c>
      <c r="F66" s="61">
        <v>6</v>
      </c>
      <c r="G66" s="61">
        <v>0</v>
      </c>
      <c r="H66" s="61">
        <f>ROUND(F66*G66,2)</f>
        <v>0</v>
      </c>
    </row>
    <row r="67" spans="1:8" ht="33">
      <c r="A67" s="60" t="s">
        <v>228</v>
      </c>
      <c r="B67" s="60" t="s">
        <v>256</v>
      </c>
      <c r="C67" s="60" t="s">
        <v>14</v>
      </c>
      <c r="D67" s="60" t="s">
        <v>259</v>
      </c>
      <c r="E67" s="60" t="s">
        <v>12</v>
      </c>
      <c r="F67" s="61">
        <v>3</v>
      </c>
      <c r="G67" s="61">
        <v>0</v>
      </c>
      <c r="H67" s="61">
        <f>ROUND(F67*G67,2)</f>
        <v>0</v>
      </c>
    </row>
    <row r="68" spans="1:8" ht="28.5">
      <c r="A68" s="62"/>
      <c r="B68" s="62"/>
      <c r="C68" s="62"/>
      <c r="D68" s="62" t="s">
        <v>260</v>
      </c>
      <c r="E68" s="62"/>
      <c r="F68" s="62"/>
      <c r="G68" s="62"/>
      <c r="H68" s="62">
        <f>SUM(H65:H67)</f>
        <v>0</v>
      </c>
    </row>
    <row r="69" spans="1:8">
      <c r="A69" s="59" t="s">
        <v>261</v>
      </c>
      <c r="B69" s="59"/>
      <c r="C69" s="59"/>
      <c r="D69" s="59" t="s">
        <v>262</v>
      </c>
      <c r="E69" s="59"/>
      <c r="F69" s="59"/>
      <c r="G69" s="59"/>
      <c r="H69" s="59"/>
    </row>
    <row r="70" spans="1:8" ht="33">
      <c r="A70" s="60" t="s">
        <v>232</v>
      </c>
      <c r="B70" s="60" t="s">
        <v>256</v>
      </c>
      <c r="C70" s="60" t="s">
        <v>14</v>
      </c>
      <c r="D70" s="60" t="s">
        <v>264</v>
      </c>
      <c r="E70" s="60" t="s">
        <v>11</v>
      </c>
      <c r="F70" s="61">
        <v>2.6</v>
      </c>
      <c r="G70" s="61">
        <v>0</v>
      </c>
      <c r="H70" s="61">
        <f>ROUND(F70*G70,2)</f>
        <v>0</v>
      </c>
    </row>
    <row r="71" spans="1:8" ht="28.5">
      <c r="A71" s="62"/>
      <c r="B71" s="62"/>
      <c r="C71" s="62"/>
      <c r="D71" s="62" t="s">
        <v>265</v>
      </c>
      <c r="E71" s="62"/>
      <c r="F71" s="62"/>
      <c r="G71" s="62"/>
      <c r="H71" s="62">
        <f>H70</f>
        <v>0</v>
      </c>
    </row>
    <row r="72" spans="1:8" ht="28.5">
      <c r="A72" s="59" t="s">
        <v>266</v>
      </c>
      <c r="B72" s="59"/>
      <c r="C72" s="59"/>
      <c r="D72" s="59" t="s">
        <v>267</v>
      </c>
      <c r="E72" s="59"/>
      <c r="F72" s="59"/>
      <c r="G72" s="59"/>
      <c r="H72" s="59"/>
    </row>
    <row r="73" spans="1:8" ht="33">
      <c r="A73" s="60" t="s">
        <v>238</v>
      </c>
      <c r="B73" s="60" t="s">
        <v>269</v>
      </c>
      <c r="C73" s="60" t="s">
        <v>14</v>
      </c>
      <c r="D73" s="60" t="s">
        <v>270</v>
      </c>
      <c r="E73" s="60" t="s">
        <v>7</v>
      </c>
      <c r="F73" s="61">
        <v>19</v>
      </c>
      <c r="G73" s="61">
        <v>0</v>
      </c>
      <c r="H73" s="61">
        <f>ROUND(F73*G73,2)</f>
        <v>0</v>
      </c>
    </row>
    <row r="74" spans="1:8" ht="66">
      <c r="A74" s="60" t="s">
        <v>244</v>
      </c>
      <c r="B74" s="60" t="s">
        <v>272</v>
      </c>
      <c r="C74" s="60" t="s">
        <v>14</v>
      </c>
      <c r="D74" s="60" t="s">
        <v>1148</v>
      </c>
      <c r="E74" s="60" t="s">
        <v>7</v>
      </c>
      <c r="F74" s="61">
        <v>19</v>
      </c>
      <c r="G74" s="61">
        <v>0</v>
      </c>
      <c r="H74" s="61">
        <f>ROUND(F74*G74,2)</f>
        <v>0</v>
      </c>
    </row>
    <row r="75" spans="1:8" ht="28.5">
      <c r="A75" s="62"/>
      <c r="B75" s="62"/>
      <c r="C75" s="62"/>
      <c r="D75" s="62" t="s">
        <v>273</v>
      </c>
      <c r="E75" s="62"/>
      <c r="F75" s="62"/>
      <c r="G75" s="62"/>
      <c r="H75" s="62">
        <f>SUM(H73:H74)</f>
        <v>0</v>
      </c>
    </row>
    <row r="76" spans="1:8" ht="42.75">
      <c r="A76" s="59" t="s">
        <v>274</v>
      </c>
      <c r="B76" s="59"/>
      <c r="C76" s="59"/>
      <c r="D76" s="59" t="s">
        <v>275</v>
      </c>
      <c r="E76" s="59"/>
      <c r="F76" s="59"/>
      <c r="G76" s="59"/>
      <c r="H76" s="59"/>
    </row>
    <row r="77" spans="1:8" ht="33">
      <c r="A77" s="60" t="s">
        <v>247</v>
      </c>
      <c r="B77" s="60" t="s">
        <v>269</v>
      </c>
      <c r="C77" s="60" t="s">
        <v>14</v>
      </c>
      <c r="D77" s="60" t="s">
        <v>270</v>
      </c>
      <c r="E77" s="60" t="s">
        <v>7</v>
      </c>
      <c r="F77" s="61">
        <v>1</v>
      </c>
      <c r="G77" s="61">
        <v>0</v>
      </c>
      <c r="H77" s="61">
        <f>ROUND(F77*G77,2)</f>
        <v>0</v>
      </c>
    </row>
    <row r="78" spans="1:8" ht="49.5">
      <c r="A78" s="60" t="s">
        <v>248</v>
      </c>
      <c r="B78" s="60" t="s">
        <v>272</v>
      </c>
      <c r="C78" s="60" t="s">
        <v>14</v>
      </c>
      <c r="D78" s="60" t="s">
        <v>1149</v>
      </c>
      <c r="E78" s="60" t="s">
        <v>7</v>
      </c>
      <c r="F78" s="61">
        <v>1</v>
      </c>
      <c r="G78" s="61">
        <v>0</v>
      </c>
      <c r="H78" s="61">
        <f>ROUND(F78*G78,2)</f>
        <v>0</v>
      </c>
    </row>
    <row r="79" spans="1:8" ht="42.75">
      <c r="A79" s="62"/>
      <c r="B79" s="62"/>
      <c r="C79" s="62"/>
      <c r="D79" s="62" t="s">
        <v>278</v>
      </c>
      <c r="E79" s="62"/>
      <c r="F79" s="62"/>
      <c r="G79" s="62"/>
      <c r="H79" s="62">
        <f>SUM(H77:H78)</f>
        <v>0</v>
      </c>
    </row>
    <row r="80" spans="1:8" ht="28.5">
      <c r="A80" s="59" t="s">
        <v>279</v>
      </c>
      <c r="B80" s="59"/>
      <c r="C80" s="59"/>
      <c r="D80" s="59" t="s">
        <v>280</v>
      </c>
      <c r="E80" s="59"/>
      <c r="F80" s="59"/>
      <c r="G80" s="59"/>
      <c r="H80" s="59"/>
    </row>
    <row r="81" spans="1:8" ht="33">
      <c r="A81" s="60" t="s">
        <v>252</v>
      </c>
      <c r="B81" s="60" t="s">
        <v>282</v>
      </c>
      <c r="C81" s="60" t="s">
        <v>14</v>
      </c>
      <c r="D81" s="60" t="s">
        <v>283</v>
      </c>
      <c r="E81" s="60" t="s">
        <v>7</v>
      </c>
      <c r="F81" s="61">
        <v>58</v>
      </c>
      <c r="G81" s="61">
        <v>0</v>
      </c>
      <c r="H81" s="61">
        <f>ROUND(F81*G81,2)</f>
        <v>0</v>
      </c>
    </row>
    <row r="82" spans="1:8" ht="33">
      <c r="A82" s="60" t="s">
        <v>255</v>
      </c>
      <c r="B82" s="60" t="s">
        <v>272</v>
      </c>
      <c r="C82" s="60" t="s">
        <v>14</v>
      </c>
      <c r="D82" s="60" t="s">
        <v>285</v>
      </c>
      <c r="E82" s="60" t="s">
        <v>7</v>
      </c>
      <c r="F82" s="61">
        <v>58</v>
      </c>
      <c r="G82" s="61">
        <v>0</v>
      </c>
      <c r="H82" s="61">
        <f>ROUND(F82*G82,2)</f>
        <v>0</v>
      </c>
    </row>
    <row r="83" spans="1:8" ht="42.75">
      <c r="A83" s="62"/>
      <c r="B83" s="62"/>
      <c r="C83" s="62"/>
      <c r="D83" s="62" t="s">
        <v>286</v>
      </c>
      <c r="E83" s="62"/>
      <c r="F83" s="62"/>
      <c r="G83" s="62"/>
      <c r="H83" s="62">
        <f>SUM(H81:H82)</f>
        <v>0</v>
      </c>
    </row>
    <row r="84" spans="1:8" ht="28.5">
      <c r="A84" s="59" t="s">
        <v>287</v>
      </c>
      <c r="B84" s="59"/>
      <c r="C84" s="59"/>
      <c r="D84" s="59" t="s">
        <v>288</v>
      </c>
      <c r="E84" s="59"/>
      <c r="F84" s="59"/>
      <c r="G84" s="59"/>
      <c r="H84" s="59"/>
    </row>
    <row r="85" spans="1:8" ht="16.5">
      <c r="A85" s="60" t="s">
        <v>258</v>
      </c>
      <c r="B85" s="60" t="s">
        <v>290</v>
      </c>
      <c r="C85" s="60" t="s">
        <v>14</v>
      </c>
      <c r="D85" s="60" t="s">
        <v>291</v>
      </c>
      <c r="E85" s="60" t="s">
        <v>7</v>
      </c>
      <c r="F85" s="61">
        <v>18</v>
      </c>
      <c r="G85" s="61">
        <v>0</v>
      </c>
      <c r="H85" s="61">
        <f>ROUND(F85*G85,2)</f>
        <v>0</v>
      </c>
    </row>
    <row r="86" spans="1:8" ht="49.5">
      <c r="A86" s="60" t="s">
        <v>263</v>
      </c>
      <c r="B86" s="60" t="s">
        <v>293</v>
      </c>
      <c r="C86" s="60" t="s">
        <v>14</v>
      </c>
      <c r="D86" s="60" t="s">
        <v>1150</v>
      </c>
      <c r="E86" s="60" t="s">
        <v>7</v>
      </c>
      <c r="F86" s="61">
        <v>4</v>
      </c>
      <c r="G86" s="61">
        <v>0</v>
      </c>
      <c r="H86" s="61">
        <f>ROUND(F86*G86,2)</f>
        <v>0</v>
      </c>
    </row>
    <row r="87" spans="1:8" ht="49.5">
      <c r="A87" s="60" t="s">
        <v>268</v>
      </c>
      <c r="B87" s="60" t="s">
        <v>295</v>
      </c>
      <c r="C87" s="60" t="s">
        <v>14</v>
      </c>
      <c r="D87" s="60" t="s">
        <v>1151</v>
      </c>
      <c r="E87" s="60" t="s">
        <v>7</v>
      </c>
      <c r="F87" s="61">
        <v>14</v>
      </c>
      <c r="G87" s="61">
        <v>0</v>
      </c>
      <c r="H87" s="61">
        <f>ROUND(F87*G87,2)</f>
        <v>0</v>
      </c>
    </row>
    <row r="88" spans="1:8" ht="28.5">
      <c r="A88" s="62"/>
      <c r="B88" s="62"/>
      <c r="C88" s="62"/>
      <c r="D88" s="62" t="s">
        <v>296</v>
      </c>
      <c r="E88" s="62"/>
      <c r="F88" s="62"/>
      <c r="G88" s="62"/>
      <c r="H88" s="62">
        <f>SUM(H85:H87)</f>
        <v>0</v>
      </c>
    </row>
    <row r="89" spans="1:8">
      <c r="A89" s="62"/>
      <c r="B89" s="62"/>
      <c r="C89" s="62"/>
      <c r="D89" s="62" t="s">
        <v>297</v>
      </c>
      <c r="E89" s="62"/>
      <c r="F89" s="62"/>
      <c r="G89" s="62"/>
      <c r="H89" s="62">
        <f>H14+H19+H23+H31+H38+H46+H52+H55+H58+H63+H68+H71+H75+H79+H83+H88</f>
        <v>0</v>
      </c>
    </row>
    <row r="90" spans="1:8">
      <c r="A90" s="59" t="s">
        <v>76</v>
      </c>
      <c r="B90" s="59"/>
      <c r="C90" s="59"/>
      <c r="D90" s="59" t="s">
        <v>298</v>
      </c>
      <c r="E90" s="59"/>
      <c r="F90" s="59"/>
      <c r="G90" s="59"/>
      <c r="H90" s="59"/>
    </row>
    <row r="91" spans="1:8">
      <c r="A91" s="59" t="s">
        <v>299</v>
      </c>
      <c r="B91" s="59"/>
      <c r="C91" s="59"/>
      <c r="D91" s="59" t="s">
        <v>300</v>
      </c>
      <c r="E91" s="59"/>
      <c r="F91" s="59"/>
      <c r="G91" s="59"/>
      <c r="H91" s="59"/>
    </row>
    <row r="92" spans="1:8" ht="16.5">
      <c r="A92" s="60" t="s">
        <v>271</v>
      </c>
      <c r="B92" s="60" t="s">
        <v>302</v>
      </c>
      <c r="C92" s="60" t="s">
        <v>16</v>
      </c>
      <c r="D92" s="60" t="s">
        <v>303</v>
      </c>
      <c r="E92" s="60" t="s">
        <v>7</v>
      </c>
      <c r="F92" s="61">
        <v>1</v>
      </c>
      <c r="G92" s="61">
        <v>0</v>
      </c>
      <c r="H92" s="61">
        <f>ROUND(F92*G92,2)</f>
        <v>0</v>
      </c>
    </row>
    <row r="93" spans="1:8" ht="33">
      <c r="A93" s="60" t="s">
        <v>276</v>
      </c>
      <c r="B93" s="60" t="s">
        <v>305</v>
      </c>
      <c r="C93" s="60" t="s">
        <v>16</v>
      </c>
      <c r="D93" s="60" t="s">
        <v>306</v>
      </c>
      <c r="E93" s="60" t="s">
        <v>7</v>
      </c>
      <c r="F93" s="61">
        <v>7</v>
      </c>
      <c r="G93" s="61">
        <v>0</v>
      </c>
      <c r="H93" s="61">
        <f>ROUND(F93*G93,2)</f>
        <v>0</v>
      </c>
    </row>
    <row r="94" spans="1:8" ht="16.5">
      <c r="A94" s="60" t="s">
        <v>277</v>
      </c>
      <c r="B94" s="60" t="s">
        <v>308</v>
      </c>
      <c r="C94" s="60" t="s">
        <v>309</v>
      </c>
      <c r="D94" s="60" t="s">
        <v>310</v>
      </c>
      <c r="E94" s="60" t="s">
        <v>7</v>
      </c>
      <c r="F94" s="61">
        <v>7</v>
      </c>
      <c r="G94" s="61">
        <v>0</v>
      </c>
      <c r="H94" s="61">
        <f>ROUND(F94*G94,2)</f>
        <v>0</v>
      </c>
    </row>
    <row r="95" spans="1:8" ht="28.5">
      <c r="A95" s="62"/>
      <c r="B95" s="62"/>
      <c r="C95" s="62"/>
      <c r="D95" s="62" t="s">
        <v>311</v>
      </c>
      <c r="E95" s="62"/>
      <c r="F95" s="62"/>
      <c r="G95" s="62"/>
      <c r="H95" s="62">
        <f>SUM(H92:H94)</f>
        <v>0</v>
      </c>
    </row>
    <row r="96" spans="1:8">
      <c r="A96" s="62"/>
      <c r="B96" s="62"/>
      <c r="C96" s="62"/>
      <c r="D96" s="62" t="s">
        <v>312</v>
      </c>
      <c r="E96" s="62"/>
      <c r="F96" s="62"/>
      <c r="G96" s="62"/>
      <c r="H96" s="62">
        <f>H95</f>
        <v>0</v>
      </c>
    </row>
    <row r="97" spans="1:8" ht="28.5">
      <c r="A97" s="59" t="s">
        <v>84</v>
      </c>
      <c r="B97" s="59"/>
      <c r="C97" s="59"/>
      <c r="D97" s="59" t="s">
        <v>313</v>
      </c>
      <c r="E97" s="59"/>
      <c r="F97" s="59"/>
      <c r="G97" s="59"/>
      <c r="H97" s="59"/>
    </row>
    <row r="98" spans="1:8" ht="49.5">
      <c r="A98" s="60" t="s">
        <v>281</v>
      </c>
      <c r="B98" s="60" t="s">
        <v>315</v>
      </c>
      <c r="C98" s="60" t="s">
        <v>316</v>
      </c>
      <c r="D98" s="60" t="s">
        <v>317</v>
      </c>
      <c r="E98" s="60" t="s">
        <v>123</v>
      </c>
      <c r="F98" s="61">
        <v>409.7</v>
      </c>
      <c r="G98" s="61">
        <v>0</v>
      </c>
      <c r="H98" s="61">
        <f>ROUND(F98*G98,2)</f>
        <v>0</v>
      </c>
    </row>
    <row r="99" spans="1:8" ht="82.5">
      <c r="A99" s="60" t="s">
        <v>284</v>
      </c>
      <c r="B99" s="60" t="s">
        <v>319</v>
      </c>
      <c r="C99" s="60" t="s">
        <v>320</v>
      </c>
      <c r="D99" s="60" t="s">
        <v>321</v>
      </c>
      <c r="E99" s="60" t="s">
        <v>80</v>
      </c>
      <c r="F99" s="61">
        <v>54.74</v>
      </c>
      <c r="G99" s="61">
        <v>0</v>
      </c>
      <c r="H99" s="61">
        <f>ROUND(F99*G99,2)</f>
        <v>0</v>
      </c>
    </row>
    <row r="100" spans="1:8" ht="28.5">
      <c r="A100" s="62"/>
      <c r="B100" s="62"/>
      <c r="C100" s="62"/>
      <c r="D100" s="62" t="s">
        <v>322</v>
      </c>
      <c r="E100" s="62"/>
      <c r="F100" s="62"/>
      <c r="G100" s="62"/>
      <c r="H100" s="62">
        <f>SUM(H98:H99)</f>
        <v>0</v>
      </c>
    </row>
    <row r="101" spans="1:8">
      <c r="A101" s="62"/>
      <c r="B101" s="62"/>
      <c r="C101" s="62"/>
      <c r="D101" s="62" t="s">
        <v>323</v>
      </c>
      <c r="E101" s="62"/>
      <c r="F101" s="62"/>
      <c r="G101" s="62"/>
      <c r="H101" s="62">
        <f>H8+H89+H96+H100</f>
        <v>0</v>
      </c>
    </row>
    <row r="102" spans="1:8">
      <c r="A102" s="59" t="s">
        <v>55</v>
      </c>
      <c r="B102" s="59"/>
      <c r="C102" s="59"/>
      <c r="D102" s="59" t="s">
        <v>324</v>
      </c>
      <c r="E102" s="59"/>
      <c r="F102" s="59"/>
      <c r="G102" s="59"/>
      <c r="H102" s="59"/>
    </row>
    <row r="103" spans="1:8" ht="28.5">
      <c r="A103" s="59" t="s">
        <v>325</v>
      </c>
      <c r="B103" s="59"/>
      <c r="C103" s="59"/>
      <c r="D103" s="59" t="s">
        <v>326</v>
      </c>
      <c r="E103" s="59"/>
      <c r="F103" s="59"/>
      <c r="G103" s="59"/>
      <c r="H103" s="59"/>
    </row>
    <row r="104" spans="1:8" ht="49.5">
      <c r="A104" s="60" t="s">
        <v>289</v>
      </c>
      <c r="B104" s="60" t="s">
        <v>328</v>
      </c>
      <c r="C104" s="60" t="s">
        <v>15</v>
      </c>
      <c r="D104" s="60" t="s">
        <v>329</v>
      </c>
      <c r="E104" s="60" t="s">
        <v>123</v>
      </c>
      <c r="F104" s="61">
        <v>4083.4</v>
      </c>
      <c r="G104" s="61">
        <v>0</v>
      </c>
      <c r="H104" s="61">
        <f>ROUND(F104*G104,2)</f>
        <v>0</v>
      </c>
    </row>
    <row r="105" spans="1:8" ht="82.5">
      <c r="A105" s="60" t="s">
        <v>292</v>
      </c>
      <c r="B105" s="60" t="s">
        <v>319</v>
      </c>
      <c r="C105" s="60" t="s">
        <v>320</v>
      </c>
      <c r="D105" s="60" t="s">
        <v>321</v>
      </c>
      <c r="E105" s="60" t="s">
        <v>80</v>
      </c>
      <c r="F105" s="61">
        <v>2425.7199999999998</v>
      </c>
      <c r="G105" s="61">
        <v>0</v>
      </c>
      <c r="H105" s="61">
        <f>ROUND(F105*G105,2)</f>
        <v>0</v>
      </c>
    </row>
    <row r="106" spans="1:8" ht="49.5">
      <c r="A106" s="60" t="s">
        <v>294</v>
      </c>
      <c r="B106" s="60" t="s">
        <v>332</v>
      </c>
      <c r="C106" s="60" t="s">
        <v>320</v>
      </c>
      <c r="D106" s="60" t="s">
        <v>333</v>
      </c>
      <c r="E106" s="60" t="s">
        <v>123</v>
      </c>
      <c r="F106" s="61">
        <v>4083.4</v>
      </c>
      <c r="G106" s="61">
        <v>0</v>
      </c>
      <c r="H106" s="61">
        <f>ROUND(F106*G106,2)</f>
        <v>0</v>
      </c>
    </row>
    <row r="107" spans="1:8" ht="28.5">
      <c r="A107" s="62"/>
      <c r="B107" s="62"/>
      <c r="C107" s="62"/>
      <c r="D107" s="62" t="s">
        <v>334</v>
      </c>
      <c r="E107" s="62"/>
      <c r="F107" s="62"/>
      <c r="G107" s="62"/>
      <c r="H107" s="62">
        <f>SUM(H104:H106)</f>
        <v>0</v>
      </c>
    </row>
    <row r="108" spans="1:8" ht="28.5">
      <c r="A108" s="59" t="s">
        <v>335</v>
      </c>
      <c r="B108" s="59"/>
      <c r="C108" s="59"/>
      <c r="D108" s="59" t="s">
        <v>336</v>
      </c>
      <c r="E108" s="59"/>
      <c r="F108" s="59"/>
      <c r="G108" s="59"/>
      <c r="H108" s="59"/>
    </row>
    <row r="109" spans="1:8">
      <c r="A109" s="59" t="s">
        <v>337</v>
      </c>
      <c r="B109" s="59"/>
      <c r="C109" s="59"/>
      <c r="D109" s="59" t="s">
        <v>338</v>
      </c>
      <c r="E109" s="59"/>
      <c r="F109" s="59"/>
      <c r="G109" s="59"/>
      <c r="H109" s="59"/>
    </row>
    <row r="110" spans="1:8" ht="33">
      <c r="A110" s="60" t="s">
        <v>301</v>
      </c>
      <c r="B110" s="60" t="s">
        <v>340</v>
      </c>
      <c r="C110" s="60" t="s">
        <v>341</v>
      </c>
      <c r="D110" s="60" t="s">
        <v>342</v>
      </c>
      <c r="E110" s="60" t="s">
        <v>123</v>
      </c>
      <c r="F110" s="61">
        <v>2136.6999999999998</v>
      </c>
      <c r="G110" s="61">
        <v>0</v>
      </c>
      <c r="H110" s="61">
        <f>ROUND(F110*G110,2)</f>
        <v>0</v>
      </c>
    </row>
    <row r="111" spans="1:8" ht="28.5">
      <c r="A111" s="62"/>
      <c r="B111" s="62"/>
      <c r="C111" s="62"/>
      <c r="D111" s="62" t="s">
        <v>343</v>
      </c>
      <c r="E111" s="62"/>
      <c r="F111" s="62"/>
      <c r="G111" s="62"/>
      <c r="H111" s="62">
        <f>H110</f>
        <v>0</v>
      </c>
    </row>
    <row r="112" spans="1:8" ht="28.5">
      <c r="A112" s="62"/>
      <c r="B112" s="62"/>
      <c r="C112" s="62"/>
      <c r="D112" s="62" t="s">
        <v>344</v>
      </c>
      <c r="E112" s="62"/>
      <c r="F112" s="62"/>
      <c r="G112" s="62"/>
      <c r="H112" s="62">
        <f>H111</f>
        <v>0</v>
      </c>
    </row>
    <row r="113" spans="1:8" ht="28.5">
      <c r="A113" s="59" t="s">
        <v>345</v>
      </c>
      <c r="B113" s="59"/>
      <c r="C113" s="59"/>
      <c r="D113" s="59" t="s">
        <v>346</v>
      </c>
      <c r="E113" s="59"/>
      <c r="F113" s="59"/>
      <c r="G113" s="59"/>
      <c r="H113" s="59"/>
    </row>
    <row r="114" spans="1:8" ht="28.5">
      <c r="A114" s="59" t="s">
        <v>347</v>
      </c>
      <c r="B114" s="59"/>
      <c r="C114" s="59"/>
      <c r="D114" s="59" t="s">
        <v>348</v>
      </c>
      <c r="E114" s="59"/>
      <c r="F114" s="59"/>
      <c r="G114" s="59"/>
      <c r="H114" s="59"/>
    </row>
    <row r="115" spans="1:8" ht="33">
      <c r="A115" s="60" t="s">
        <v>304</v>
      </c>
      <c r="B115" s="60" t="s">
        <v>350</v>
      </c>
      <c r="C115" s="60" t="s">
        <v>351</v>
      </c>
      <c r="D115" s="60" t="s">
        <v>352</v>
      </c>
      <c r="E115" s="60" t="s">
        <v>123</v>
      </c>
      <c r="F115" s="61">
        <v>486.4</v>
      </c>
      <c r="G115" s="61">
        <v>0</v>
      </c>
      <c r="H115" s="61">
        <f>ROUND(F115*G115,2)</f>
        <v>0</v>
      </c>
    </row>
    <row r="116" spans="1:8" ht="42.75">
      <c r="A116" s="62"/>
      <c r="B116" s="62"/>
      <c r="C116" s="62"/>
      <c r="D116" s="62" t="s">
        <v>353</v>
      </c>
      <c r="E116" s="62"/>
      <c r="F116" s="62"/>
      <c r="G116" s="62"/>
      <c r="H116" s="62">
        <f>H115</f>
        <v>0</v>
      </c>
    </row>
    <row r="117" spans="1:8" ht="28.5">
      <c r="A117" s="59" t="s">
        <v>354</v>
      </c>
      <c r="B117" s="59"/>
      <c r="C117" s="59"/>
      <c r="D117" s="59" t="s">
        <v>355</v>
      </c>
      <c r="E117" s="59"/>
      <c r="F117" s="59"/>
      <c r="G117" s="59"/>
      <c r="H117" s="59"/>
    </row>
    <row r="118" spans="1:8" ht="33">
      <c r="A118" s="60" t="s">
        <v>307</v>
      </c>
      <c r="B118" s="60" t="s">
        <v>350</v>
      </c>
      <c r="C118" s="60" t="s">
        <v>351</v>
      </c>
      <c r="D118" s="60" t="s">
        <v>357</v>
      </c>
      <c r="E118" s="60" t="s">
        <v>123</v>
      </c>
      <c r="F118" s="61">
        <v>3597</v>
      </c>
      <c r="G118" s="61">
        <v>0</v>
      </c>
      <c r="H118" s="61">
        <f>ROUND(F118*G118,2)</f>
        <v>0</v>
      </c>
    </row>
    <row r="119" spans="1:8" ht="42.75">
      <c r="A119" s="62"/>
      <c r="B119" s="62"/>
      <c r="C119" s="62"/>
      <c r="D119" s="62" t="s">
        <v>358</v>
      </c>
      <c r="E119" s="62"/>
      <c r="F119" s="62"/>
      <c r="G119" s="62"/>
      <c r="H119" s="62">
        <f>H118</f>
        <v>0</v>
      </c>
    </row>
    <row r="120" spans="1:8" ht="28.5">
      <c r="A120" s="62"/>
      <c r="B120" s="62"/>
      <c r="C120" s="62"/>
      <c r="D120" s="62" t="s">
        <v>359</v>
      </c>
      <c r="E120" s="62"/>
      <c r="F120" s="62"/>
      <c r="G120" s="62"/>
      <c r="H120" s="62">
        <f>H116+H119</f>
        <v>0</v>
      </c>
    </row>
    <row r="121" spans="1:8">
      <c r="A121" s="62"/>
      <c r="B121" s="62"/>
      <c r="C121" s="62"/>
      <c r="D121" s="62" t="s">
        <v>360</v>
      </c>
      <c r="E121" s="62"/>
      <c r="F121" s="62"/>
      <c r="G121" s="62"/>
      <c r="H121" s="62">
        <f>H107+H112+H120</f>
        <v>0</v>
      </c>
    </row>
    <row r="122" spans="1:8">
      <c r="A122" s="59" t="s">
        <v>56</v>
      </c>
      <c r="B122" s="59"/>
      <c r="C122" s="59"/>
      <c r="D122" s="59" t="s">
        <v>361</v>
      </c>
      <c r="E122" s="59"/>
      <c r="F122" s="59"/>
      <c r="G122" s="59"/>
      <c r="H122" s="59"/>
    </row>
    <row r="123" spans="1:8">
      <c r="A123" s="59" t="s">
        <v>362</v>
      </c>
      <c r="B123" s="59"/>
      <c r="C123" s="59"/>
      <c r="D123" s="59" t="s">
        <v>363</v>
      </c>
      <c r="E123" s="59"/>
      <c r="F123" s="59"/>
      <c r="G123" s="59"/>
      <c r="H123" s="59"/>
    </row>
    <row r="124" spans="1:8" ht="28.5">
      <c r="A124" s="59" t="s">
        <v>364</v>
      </c>
      <c r="B124" s="59"/>
      <c r="C124" s="59"/>
      <c r="D124" s="59" t="s">
        <v>365</v>
      </c>
      <c r="E124" s="59"/>
      <c r="F124" s="59"/>
      <c r="G124" s="59"/>
      <c r="H124" s="59"/>
    </row>
    <row r="125" spans="1:8" ht="33">
      <c r="A125" s="60" t="s">
        <v>314</v>
      </c>
      <c r="B125" s="60" t="s">
        <v>367</v>
      </c>
      <c r="C125" s="60" t="s">
        <v>368</v>
      </c>
      <c r="D125" s="60" t="s">
        <v>369</v>
      </c>
      <c r="E125" s="60" t="s">
        <v>123</v>
      </c>
      <c r="F125" s="61">
        <v>1946.7</v>
      </c>
      <c r="G125" s="61">
        <v>0</v>
      </c>
      <c r="H125" s="61">
        <f>ROUND(F125*G125,2)</f>
        <v>0</v>
      </c>
    </row>
    <row r="126" spans="1:8" ht="28.5">
      <c r="A126" s="62"/>
      <c r="B126" s="62"/>
      <c r="C126" s="62"/>
      <c r="D126" s="62" t="s">
        <v>370</v>
      </c>
      <c r="E126" s="62"/>
      <c r="F126" s="62"/>
      <c r="G126" s="62"/>
      <c r="H126" s="62">
        <f>H125</f>
        <v>0</v>
      </c>
    </row>
    <row r="127" spans="1:8" ht="28.5">
      <c r="A127" s="59" t="s">
        <v>371</v>
      </c>
      <c r="B127" s="59"/>
      <c r="C127" s="59"/>
      <c r="D127" s="59" t="s">
        <v>372</v>
      </c>
      <c r="E127" s="59"/>
      <c r="F127" s="59"/>
      <c r="G127" s="59"/>
      <c r="H127" s="59"/>
    </row>
    <row r="128" spans="1:8" ht="33">
      <c r="A128" s="60" t="s">
        <v>318</v>
      </c>
      <c r="B128" s="60" t="s">
        <v>367</v>
      </c>
      <c r="C128" s="60" t="s">
        <v>368</v>
      </c>
      <c r="D128" s="60" t="s">
        <v>374</v>
      </c>
      <c r="E128" s="60" t="s">
        <v>123</v>
      </c>
      <c r="F128" s="61">
        <v>237.8</v>
      </c>
      <c r="G128" s="61">
        <v>0</v>
      </c>
      <c r="H128" s="61">
        <f>ROUND(F128*G128,2)</f>
        <v>0</v>
      </c>
    </row>
    <row r="129" spans="1:8" ht="28.5">
      <c r="A129" s="62"/>
      <c r="B129" s="62"/>
      <c r="C129" s="62"/>
      <c r="D129" s="62" t="s">
        <v>375</v>
      </c>
      <c r="E129" s="62"/>
      <c r="F129" s="62"/>
      <c r="G129" s="62"/>
      <c r="H129" s="62">
        <f>H128</f>
        <v>0</v>
      </c>
    </row>
    <row r="130" spans="1:8" ht="28.5">
      <c r="A130" s="59" t="s">
        <v>376</v>
      </c>
      <c r="B130" s="59"/>
      <c r="C130" s="59"/>
      <c r="D130" s="59" t="s">
        <v>377</v>
      </c>
      <c r="E130" s="59"/>
      <c r="F130" s="59"/>
      <c r="G130" s="59"/>
      <c r="H130" s="59"/>
    </row>
    <row r="131" spans="1:8" ht="33">
      <c r="A131" s="60" t="s">
        <v>327</v>
      </c>
      <c r="B131" s="60" t="s">
        <v>367</v>
      </c>
      <c r="C131" s="60" t="s">
        <v>368</v>
      </c>
      <c r="D131" s="60" t="s">
        <v>379</v>
      </c>
      <c r="E131" s="60" t="s">
        <v>123</v>
      </c>
      <c r="F131" s="61">
        <v>1774.6</v>
      </c>
      <c r="G131" s="61">
        <v>0</v>
      </c>
      <c r="H131" s="61">
        <f>ROUND(F131*G131,2)</f>
        <v>0</v>
      </c>
    </row>
    <row r="132" spans="1:8" ht="28.5">
      <c r="A132" s="62"/>
      <c r="B132" s="62"/>
      <c r="C132" s="62"/>
      <c r="D132" s="62" t="s">
        <v>380</v>
      </c>
      <c r="E132" s="62"/>
      <c r="F132" s="62"/>
      <c r="G132" s="62"/>
      <c r="H132" s="62">
        <f>H131</f>
        <v>0</v>
      </c>
    </row>
    <row r="133" spans="1:8">
      <c r="A133" s="59" t="s">
        <v>381</v>
      </c>
      <c r="B133" s="59"/>
      <c r="C133" s="59"/>
      <c r="D133" s="59" t="s">
        <v>382</v>
      </c>
      <c r="E133" s="59"/>
      <c r="F133" s="59"/>
      <c r="G133" s="59"/>
      <c r="H133" s="59"/>
    </row>
    <row r="134" spans="1:8">
      <c r="A134" s="59" t="s">
        <v>383</v>
      </c>
      <c r="B134" s="59"/>
      <c r="C134" s="59"/>
      <c r="D134" s="59" t="s">
        <v>384</v>
      </c>
      <c r="E134" s="59"/>
      <c r="F134" s="59"/>
      <c r="G134" s="59"/>
      <c r="H134" s="59"/>
    </row>
    <row r="135" spans="1:8" ht="42.75">
      <c r="A135" s="59" t="s">
        <v>385</v>
      </c>
      <c r="B135" s="59"/>
      <c r="C135" s="59"/>
      <c r="D135" s="59" t="s">
        <v>386</v>
      </c>
      <c r="E135" s="59"/>
      <c r="F135" s="59"/>
      <c r="G135" s="59"/>
      <c r="H135" s="59"/>
    </row>
    <row r="136" spans="1:8" ht="66">
      <c r="A136" s="60" t="s">
        <v>330</v>
      </c>
      <c r="B136" s="60" t="s">
        <v>388</v>
      </c>
      <c r="C136" s="60" t="s">
        <v>389</v>
      </c>
      <c r="D136" s="60" t="s">
        <v>390</v>
      </c>
      <c r="E136" s="60" t="s">
        <v>123</v>
      </c>
      <c r="F136" s="61">
        <v>34.26</v>
      </c>
      <c r="G136" s="61">
        <v>0</v>
      </c>
      <c r="H136" s="61">
        <f>ROUND(F136*G136,2)</f>
        <v>0</v>
      </c>
    </row>
    <row r="137" spans="1:8" ht="42.75">
      <c r="A137" s="62"/>
      <c r="B137" s="62"/>
      <c r="C137" s="62"/>
      <c r="D137" s="62" t="s">
        <v>391</v>
      </c>
      <c r="E137" s="62"/>
      <c r="F137" s="62"/>
      <c r="G137" s="62"/>
      <c r="H137" s="62">
        <f>H136</f>
        <v>0</v>
      </c>
    </row>
    <row r="138" spans="1:8" ht="42.75">
      <c r="A138" s="59" t="s">
        <v>392</v>
      </c>
      <c r="B138" s="59"/>
      <c r="C138" s="59"/>
      <c r="D138" s="59" t="s">
        <v>393</v>
      </c>
      <c r="E138" s="59"/>
      <c r="F138" s="59"/>
      <c r="G138" s="59"/>
      <c r="H138" s="59"/>
    </row>
    <row r="139" spans="1:8" ht="66">
      <c r="A139" s="60" t="s">
        <v>331</v>
      </c>
      <c r="B139" s="60" t="s">
        <v>395</v>
      </c>
      <c r="C139" s="60" t="s">
        <v>389</v>
      </c>
      <c r="D139" s="60" t="s">
        <v>396</v>
      </c>
      <c r="E139" s="60" t="s">
        <v>123</v>
      </c>
      <c r="F139" s="61">
        <v>703.3</v>
      </c>
      <c r="G139" s="61">
        <v>0</v>
      </c>
      <c r="H139" s="61">
        <f>ROUND(F139*G139,2)</f>
        <v>0</v>
      </c>
    </row>
    <row r="140" spans="1:8" ht="42.75">
      <c r="A140" s="62"/>
      <c r="B140" s="62"/>
      <c r="C140" s="62"/>
      <c r="D140" s="62" t="s">
        <v>397</v>
      </c>
      <c r="E140" s="62"/>
      <c r="F140" s="62"/>
      <c r="G140" s="62"/>
      <c r="H140" s="62">
        <f>H139</f>
        <v>0</v>
      </c>
    </row>
    <row r="141" spans="1:8" ht="42.75">
      <c r="A141" s="59" t="s">
        <v>398</v>
      </c>
      <c r="B141" s="59"/>
      <c r="C141" s="59"/>
      <c r="D141" s="59" t="s">
        <v>399</v>
      </c>
      <c r="E141" s="59"/>
      <c r="F141" s="59"/>
      <c r="G141" s="59"/>
      <c r="H141" s="59"/>
    </row>
    <row r="142" spans="1:8" ht="66">
      <c r="A142" s="60" t="s">
        <v>339</v>
      </c>
      <c r="B142" s="60" t="s">
        <v>395</v>
      </c>
      <c r="C142" s="60" t="s">
        <v>389</v>
      </c>
      <c r="D142" s="60" t="s">
        <v>401</v>
      </c>
      <c r="E142" s="60" t="s">
        <v>123</v>
      </c>
      <c r="F142" s="61">
        <v>89.8</v>
      </c>
      <c r="G142" s="61">
        <v>0</v>
      </c>
      <c r="H142" s="61">
        <f>ROUND(F142*G142,2)</f>
        <v>0</v>
      </c>
    </row>
    <row r="143" spans="1:8" ht="42.75">
      <c r="A143" s="62"/>
      <c r="B143" s="62"/>
      <c r="C143" s="62"/>
      <c r="D143" s="62" t="s">
        <v>402</v>
      </c>
      <c r="E143" s="62"/>
      <c r="F143" s="62"/>
      <c r="G143" s="62"/>
      <c r="H143" s="62">
        <f>H142</f>
        <v>0</v>
      </c>
    </row>
    <row r="144" spans="1:8" ht="42.75">
      <c r="A144" s="59" t="s">
        <v>403</v>
      </c>
      <c r="B144" s="59"/>
      <c r="C144" s="59"/>
      <c r="D144" s="59" t="s">
        <v>404</v>
      </c>
      <c r="E144" s="59"/>
      <c r="F144" s="59"/>
      <c r="G144" s="59"/>
      <c r="H144" s="59"/>
    </row>
    <row r="145" spans="1:8" ht="66">
      <c r="A145" s="60" t="s">
        <v>349</v>
      </c>
      <c r="B145" s="60" t="s">
        <v>406</v>
      </c>
      <c r="C145" s="60" t="s">
        <v>389</v>
      </c>
      <c r="D145" s="60" t="s">
        <v>1152</v>
      </c>
      <c r="E145" s="60" t="s">
        <v>123</v>
      </c>
      <c r="F145" s="61">
        <v>484</v>
      </c>
      <c r="G145" s="61">
        <v>0</v>
      </c>
      <c r="H145" s="61">
        <f>ROUND(F145*G145,2)</f>
        <v>0</v>
      </c>
    </row>
    <row r="146" spans="1:8" ht="42.75">
      <c r="A146" s="62"/>
      <c r="B146" s="62"/>
      <c r="C146" s="62"/>
      <c r="D146" s="62" t="s">
        <v>407</v>
      </c>
      <c r="E146" s="62"/>
      <c r="F146" s="62"/>
      <c r="G146" s="62"/>
      <c r="H146" s="62">
        <f>H145</f>
        <v>0</v>
      </c>
    </row>
    <row r="147" spans="1:8" ht="42.75">
      <c r="A147" s="59" t="s">
        <v>408</v>
      </c>
      <c r="B147" s="59"/>
      <c r="C147" s="59"/>
      <c r="D147" s="59" t="s">
        <v>409</v>
      </c>
      <c r="E147" s="59"/>
      <c r="F147" s="59"/>
      <c r="G147" s="59"/>
      <c r="H147" s="59"/>
    </row>
    <row r="148" spans="1:8" ht="66">
      <c r="A148" s="60" t="s">
        <v>356</v>
      </c>
      <c r="B148" s="60" t="s">
        <v>395</v>
      </c>
      <c r="C148" s="60" t="s">
        <v>389</v>
      </c>
      <c r="D148" s="60" t="s">
        <v>1153</v>
      </c>
      <c r="E148" s="60" t="s">
        <v>123</v>
      </c>
      <c r="F148" s="61">
        <v>17.8</v>
      </c>
      <c r="G148" s="61">
        <v>0</v>
      </c>
      <c r="H148" s="61">
        <f>ROUND(F148*G148,2)</f>
        <v>0</v>
      </c>
    </row>
    <row r="149" spans="1:8" ht="42.75">
      <c r="A149" s="62"/>
      <c r="B149" s="62"/>
      <c r="C149" s="62"/>
      <c r="D149" s="62" t="s">
        <v>411</v>
      </c>
      <c r="E149" s="62"/>
      <c r="F149" s="62"/>
      <c r="G149" s="62"/>
      <c r="H149" s="62">
        <f>H148</f>
        <v>0</v>
      </c>
    </row>
    <row r="150" spans="1:8" ht="42.75">
      <c r="A150" s="59" t="s">
        <v>412</v>
      </c>
      <c r="B150" s="59"/>
      <c r="C150" s="59"/>
      <c r="D150" s="59" t="s">
        <v>413</v>
      </c>
      <c r="E150" s="59"/>
      <c r="F150" s="59"/>
      <c r="G150" s="59"/>
      <c r="H150" s="59"/>
    </row>
    <row r="151" spans="1:8" ht="49.5">
      <c r="A151" s="60" t="s">
        <v>366</v>
      </c>
      <c r="B151" s="60" t="s">
        <v>415</v>
      </c>
      <c r="C151" s="60" t="s">
        <v>389</v>
      </c>
      <c r="D151" s="60" t="s">
        <v>416</v>
      </c>
      <c r="E151" s="60" t="s">
        <v>123</v>
      </c>
      <c r="F151" s="61">
        <v>237.8</v>
      </c>
      <c r="G151" s="61">
        <v>0</v>
      </c>
      <c r="H151" s="61">
        <f>ROUND(F151*G151,2)</f>
        <v>0</v>
      </c>
    </row>
    <row r="152" spans="1:8" ht="42.75">
      <c r="A152" s="62"/>
      <c r="B152" s="62"/>
      <c r="C152" s="62"/>
      <c r="D152" s="62" t="s">
        <v>417</v>
      </c>
      <c r="E152" s="62"/>
      <c r="F152" s="62"/>
      <c r="G152" s="62"/>
      <c r="H152" s="62">
        <f>H151</f>
        <v>0</v>
      </c>
    </row>
    <row r="153" spans="1:8" ht="28.5">
      <c r="A153" s="62"/>
      <c r="B153" s="62"/>
      <c r="C153" s="62"/>
      <c r="D153" s="62" t="s">
        <v>418</v>
      </c>
      <c r="E153" s="62"/>
      <c r="F153" s="62"/>
      <c r="G153" s="62"/>
      <c r="H153" s="62">
        <f>H137+H140+H143+H146+H149+H152</f>
        <v>0</v>
      </c>
    </row>
    <row r="154" spans="1:8">
      <c r="A154" s="59" t="s">
        <v>419</v>
      </c>
      <c r="B154" s="59"/>
      <c r="C154" s="59"/>
      <c r="D154" s="59" t="s">
        <v>420</v>
      </c>
      <c r="E154" s="59"/>
      <c r="F154" s="59"/>
      <c r="G154" s="59"/>
      <c r="H154" s="59"/>
    </row>
    <row r="155" spans="1:8" ht="42.75">
      <c r="A155" s="59" t="s">
        <v>421</v>
      </c>
      <c r="B155" s="59"/>
      <c r="C155" s="59"/>
      <c r="D155" s="59" t="s">
        <v>422</v>
      </c>
      <c r="E155" s="59"/>
      <c r="F155" s="59"/>
      <c r="G155" s="59"/>
      <c r="H155" s="59"/>
    </row>
    <row r="156" spans="1:8" ht="49.5">
      <c r="A156" s="60" t="s">
        <v>373</v>
      </c>
      <c r="B156" s="60" t="s">
        <v>424</v>
      </c>
      <c r="C156" s="60" t="s">
        <v>425</v>
      </c>
      <c r="D156" s="60" t="s">
        <v>426</v>
      </c>
      <c r="E156" s="60" t="s">
        <v>123</v>
      </c>
      <c r="F156" s="61">
        <v>342</v>
      </c>
      <c r="G156" s="61">
        <v>0</v>
      </c>
      <c r="H156" s="61">
        <f>ROUND(F156*G156,2)</f>
        <v>0</v>
      </c>
    </row>
    <row r="157" spans="1:8" ht="49.5">
      <c r="A157" s="60" t="s">
        <v>378</v>
      </c>
      <c r="B157" s="60" t="s">
        <v>428</v>
      </c>
      <c r="C157" s="60" t="s">
        <v>425</v>
      </c>
      <c r="D157" s="60" t="s">
        <v>429</v>
      </c>
      <c r="E157" s="60" t="s">
        <v>123</v>
      </c>
      <c r="F157" s="61">
        <v>342</v>
      </c>
      <c r="G157" s="61">
        <v>0</v>
      </c>
      <c r="H157" s="61">
        <f>ROUND(F157*G157,2)</f>
        <v>0</v>
      </c>
    </row>
    <row r="158" spans="1:8" ht="57">
      <c r="A158" s="62"/>
      <c r="B158" s="62"/>
      <c r="C158" s="62"/>
      <c r="D158" s="62" t="s">
        <v>430</v>
      </c>
      <c r="E158" s="62"/>
      <c r="F158" s="62"/>
      <c r="G158" s="62"/>
      <c r="H158" s="62">
        <f>SUM(H156:H157)</f>
        <v>0</v>
      </c>
    </row>
    <row r="159" spans="1:8" ht="57">
      <c r="A159" s="59" t="s">
        <v>431</v>
      </c>
      <c r="B159" s="59"/>
      <c r="C159" s="59"/>
      <c r="D159" s="59" t="s">
        <v>432</v>
      </c>
      <c r="E159" s="59"/>
      <c r="F159" s="59"/>
      <c r="G159" s="59"/>
      <c r="H159" s="59"/>
    </row>
    <row r="160" spans="1:8" ht="49.5">
      <c r="A160" s="60" t="s">
        <v>387</v>
      </c>
      <c r="B160" s="60" t="s">
        <v>424</v>
      </c>
      <c r="C160" s="60" t="s">
        <v>425</v>
      </c>
      <c r="D160" s="60" t="s">
        <v>426</v>
      </c>
      <c r="E160" s="60" t="s">
        <v>123</v>
      </c>
      <c r="F160" s="61">
        <v>25.1</v>
      </c>
      <c r="G160" s="61">
        <v>0</v>
      </c>
      <c r="H160" s="61">
        <f>ROUND(F160*G160,2)</f>
        <v>0</v>
      </c>
    </row>
    <row r="161" spans="1:8" ht="49.5">
      <c r="A161" s="60" t="s">
        <v>394</v>
      </c>
      <c r="B161" s="60" t="s">
        <v>428</v>
      </c>
      <c r="C161" s="60" t="s">
        <v>425</v>
      </c>
      <c r="D161" s="60" t="s">
        <v>435</v>
      </c>
      <c r="E161" s="60" t="s">
        <v>123</v>
      </c>
      <c r="F161" s="61">
        <v>25.1</v>
      </c>
      <c r="G161" s="61">
        <v>0</v>
      </c>
      <c r="H161" s="61">
        <f>ROUND(F161*G161,2)</f>
        <v>0</v>
      </c>
    </row>
    <row r="162" spans="1:8" ht="57">
      <c r="A162" s="62"/>
      <c r="B162" s="62"/>
      <c r="C162" s="62"/>
      <c r="D162" s="62" t="s">
        <v>436</v>
      </c>
      <c r="E162" s="62"/>
      <c r="F162" s="62"/>
      <c r="G162" s="62"/>
      <c r="H162" s="62">
        <f>SUM(H160:H161)</f>
        <v>0</v>
      </c>
    </row>
    <row r="163" spans="1:8" ht="42.75">
      <c r="A163" s="59" t="s">
        <v>437</v>
      </c>
      <c r="B163" s="59"/>
      <c r="C163" s="59"/>
      <c r="D163" s="59" t="s">
        <v>438</v>
      </c>
      <c r="E163" s="59"/>
      <c r="F163" s="59"/>
      <c r="G163" s="59"/>
      <c r="H163" s="59"/>
    </row>
    <row r="164" spans="1:8" ht="49.5">
      <c r="A164" s="60" t="s">
        <v>400</v>
      </c>
      <c r="B164" s="60" t="s">
        <v>424</v>
      </c>
      <c r="C164" s="60" t="s">
        <v>425</v>
      </c>
      <c r="D164" s="60" t="s">
        <v>426</v>
      </c>
      <c r="E164" s="60" t="s">
        <v>123</v>
      </c>
      <c r="F164" s="61">
        <v>232.4</v>
      </c>
      <c r="G164" s="61">
        <v>0</v>
      </c>
      <c r="H164" s="61">
        <f>ROUND(F164*G164,2)</f>
        <v>0</v>
      </c>
    </row>
    <row r="165" spans="1:8" ht="49.5">
      <c r="A165" s="60" t="s">
        <v>405</v>
      </c>
      <c r="B165" s="60" t="s">
        <v>428</v>
      </c>
      <c r="C165" s="60" t="s">
        <v>425</v>
      </c>
      <c r="D165" s="60" t="s">
        <v>441</v>
      </c>
      <c r="E165" s="60" t="s">
        <v>123</v>
      </c>
      <c r="F165" s="61">
        <v>232.4</v>
      </c>
      <c r="G165" s="61">
        <v>0</v>
      </c>
      <c r="H165" s="61">
        <f>ROUND(F165*G165,2)</f>
        <v>0</v>
      </c>
    </row>
    <row r="166" spans="1:8" ht="57">
      <c r="A166" s="62"/>
      <c r="B166" s="62"/>
      <c r="C166" s="62"/>
      <c r="D166" s="62" t="s">
        <v>442</v>
      </c>
      <c r="E166" s="62"/>
      <c r="F166" s="62"/>
      <c r="G166" s="62"/>
      <c r="H166" s="62">
        <f>SUM(H164:H165)</f>
        <v>0</v>
      </c>
    </row>
    <row r="167" spans="1:8" ht="42.75">
      <c r="A167" s="59" t="s">
        <v>443</v>
      </c>
      <c r="B167" s="59"/>
      <c r="C167" s="59"/>
      <c r="D167" s="59" t="s">
        <v>444</v>
      </c>
      <c r="E167" s="59"/>
      <c r="F167" s="59"/>
      <c r="G167" s="59"/>
      <c r="H167" s="59"/>
    </row>
    <row r="168" spans="1:8" ht="49.5">
      <c r="A168" s="60" t="s">
        <v>410</v>
      </c>
      <c r="B168" s="60" t="s">
        <v>424</v>
      </c>
      <c r="C168" s="60" t="s">
        <v>425</v>
      </c>
      <c r="D168" s="60" t="s">
        <v>426</v>
      </c>
      <c r="E168" s="60" t="s">
        <v>123</v>
      </c>
      <c r="F168" s="61">
        <v>817.1</v>
      </c>
      <c r="G168" s="61">
        <v>0</v>
      </c>
      <c r="H168" s="61">
        <f>ROUND(F168*G168,2)</f>
        <v>0</v>
      </c>
    </row>
    <row r="169" spans="1:8" ht="66">
      <c r="A169" s="60" t="s">
        <v>414</v>
      </c>
      <c r="B169" s="60" t="s">
        <v>428</v>
      </c>
      <c r="C169" s="60" t="s">
        <v>425</v>
      </c>
      <c r="D169" s="60" t="s">
        <v>447</v>
      </c>
      <c r="E169" s="60" t="s">
        <v>123</v>
      </c>
      <c r="F169" s="61">
        <v>817.1</v>
      </c>
      <c r="G169" s="61">
        <v>0</v>
      </c>
      <c r="H169" s="61">
        <f>ROUND(F169*G169,2)</f>
        <v>0</v>
      </c>
    </row>
    <row r="170" spans="1:8" ht="42.75">
      <c r="A170" s="62"/>
      <c r="B170" s="62"/>
      <c r="C170" s="62"/>
      <c r="D170" s="62" t="s">
        <v>448</v>
      </c>
      <c r="E170" s="62"/>
      <c r="F170" s="62"/>
      <c r="G170" s="62"/>
      <c r="H170" s="62">
        <f>SUM(H168:H169)</f>
        <v>0</v>
      </c>
    </row>
    <row r="171" spans="1:8" ht="42.75">
      <c r="A171" s="59" t="s">
        <v>449</v>
      </c>
      <c r="B171" s="59"/>
      <c r="C171" s="59"/>
      <c r="D171" s="59" t="s">
        <v>450</v>
      </c>
      <c r="E171" s="59"/>
      <c r="F171" s="59"/>
      <c r="G171" s="59"/>
      <c r="H171" s="59"/>
    </row>
    <row r="172" spans="1:8" ht="49.5">
      <c r="A172" s="60" t="s">
        <v>423</v>
      </c>
      <c r="B172" s="60" t="s">
        <v>424</v>
      </c>
      <c r="C172" s="60" t="s">
        <v>425</v>
      </c>
      <c r="D172" s="60" t="s">
        <v>426</v>
      </c>
      <c r="E172" s="60" t="s">
        <v>123</v>
      </c>
      <c r="F172" s="61">
        <v>69.7</v>
      </c>
      <c r="G172" s="61">
        <v>0</v>
      </c>
      <c r="H172" s="61">
        <f>ROUND(F172*G172,2)</f>
        <v>0</v>
      </c>
    </row>
    <row r="173" spans="1:8" ht="49.5">
      <c r="A173" s="60" t="s">
        <v>427</v>
      </c>
      <c r="B173" s="60" t="s">
        <v>428</v>
      </c>
      <c r="C173" s="60" t="s">
        <v>425</v>
      </c>
      <c r="D173" s="60" t="s">
        <v>453</v>
      </c>
      <c r="E173" s="60" t="s">
        <v>123</v>
      </c>
      <c r="F173" s="61">
        <v>69.7</v>
      </c>
      <c r="G173" s="61">
        <v>0</v>
      </c>
      <c r="H173" s="61">
        <f>ROUND(F173*G173,2)</f>
        <v>0</v>
      </c>
    </row>
    <row r="174" spans="1:8" ht="42.75">
      <c r="A174" s="62"/>
      <c r="B174" s="62"/>
      <c r="C174" s="62"/>
      <c r="D174" s="62" t="s">
        <v>454</v>
      </c>
      <c r="E174" s="62"/>
      <c r="F174" s="62"/>
      <c r="G174" s="62"/>
      <c r="H174" s="62">
        <f>SUM(H172:H173)</f>
        <v>0</v>
      </c>
    </row>
    <row r="175" spans="1:8" ht="42.75">
      <c r="A175" s="59" t="s">
        <v>455</v>
      </c>
      <c r="B175" s="59"/>
      <c r="C175" s="59"/>
      <c r="D175" s="59" t="s">
        <v>456</v>
      </c>
      <c r="E175" s="59"/>
      <c r="F175" s="59"/>
      <c r="G175" s="59"/>
      <c r="H175" s="59"/>
    </row>
    <row r="176" spans="1:8" ht="49.5">
      <c r="A176" s="60" t="s">
        <v>433</v>
      </c>
      <c r="B176" s="60" t="s">
        <v>424</v>
      </c>
      <c r="C176" s="60" t="s">
        <v>425</v>
      </c>
      <c r="D176" s="60" t="s">
        <v>426</v>
      </c>
      <c r="E176" s="60" t="s">
        <v>123</v>
      </c>
      <c r="F176" s="61">
        <v>968.4</v>
      </c>
      <c r="G176" s="61">
        <v>0</v>
      </c>
      <c r="H176" s="61">
        <f>ROUND(F176*G176,2)</f>
        <v>0</v>
      </c>
    </row>
    <row r="177" spans="1:8" ht="49.5">
      <c r="A177" s="60" t="s">
        <v>434</v>
      </c>
      <c r="B177" s="60" t="s">
        <v>428</v>
      </c>
      <c r="C177" s="60" t="s">
        <v>425</v>
      </c>
      <c r="D177" s="60" t="s">
        <v>459</v>
      </c>
      <c r="E177" s="60" t="s">
        <v>123</v>
      </c>
      <c r="F177" s="61">
        <v>968.4</v>
      </c>
      <c r="G177" s="61">
        <v>0</v>
      </c>
      <c r="H177" s="61">
        <f>ROUND(F177*G177,2)</f>
        <v>0</v>
      </c>
    </row>
    <row r="178" spans="1:8" ht="42.75">
      <c r="A178" s="62"/>
      <c r="B178" s="62"/>
      <c r="C178" s="62"/>
      <c r="D178" s="62" t="s">
        <v>460</v>
      </c>
      <c r="E178" s="62"/>
      <c r="F178" s="62"/>
      <c r="G178" s="62"/>
      <c r="H178" s="62">
        <f>SUM(H176:H177)</f>
        <v>0</v>
      </c>
    </row>
    <row r="179" spans="1:8" ht="28.5">
      <c r="A179" s="62"/>
      <c r="B179" s="62"/>
      <c r="C179" s="62"/>
      <c r="D179" s="62" t="s">
        <v>461</v>
      </c>
      <c r="E179" s="62"/>
      <c r="F179" s="62"/>
      <c r="G179" s="62"/>
      <c r="H179" s="62">
        <f>H158+H162+H166+H170+H174+H178</f>
        <v>0</v>
      </c>
    </row>
    <row r="180" spans="1:8">
      <c r="A180" s="62"/>
      <c r="B180" s="62"/>
      <c r="C180" s="62"/>
      <c r="D180" s="62" t="s">
        <v>462</v>
      </c>
      <c r="E180" s="62"/>
      <c r="F180" s="62"/>
      <c r="G180" s="62"/>
      <c r="H180" s="62">
        <f>H153+H179</f>
        <v>0</v>
      </c>
    </row>
    <row r="181" spans="1:8" ht="28.5">
      <c r="A181" s="62"/>
      <c r="B181" s="62"/>
      <c r="C181" s="62"/>
      <c r="D181" s="62" t="s">
        <v>463</v>
      </c>
      <c r="E181" s="62"/>
      <c r="F181" s="62"/>
      <c r="G181" s="62"/>
      <c r="H181" s="62">
        <f>H126+H129+H132+H180</f>
        <v>0</v>
      </c>
    </row>
    <row r="182" spans="1:8">
      <c r="A182" s="62"/>
      <c r="B182" s="62"/>
      <c r="C182" s="62"/>
      <c r="D182" s="62" t="s">
        <v>464</v>
      </c>
      <c r="E182" s="62"/>
      <c r="F182" s="62"/>
      <c r="G182" s="62"/>
      <c r="H182" s="62">
        <f>H181</f>
        <v>0</v>
      </c>
    </row>
    <row r="183" spans="1:8">
      <c r="A183" s="59" t="s">
        <v>57</v>
      </c>
      <c r="B183" s="59"/>
      <c r="C183" s="59"/>
      <c r="D183" s="59" t="s">
        <v>1154</v>
      </c>
      <c r="E183" s="59"/>
      <c r="F183" s="59"/>
      <c r="G183" s="59"/>
      <c r="H183" s="59"/>
    </row>
    <row r="184" spans="1:8" ht="28.5">
      <c r="A184" s="59" t="s">
        <v>465</v>
      </c>
      <c r="B184" s="59"/>
      <c r="C184" s="59"/>
      <c r="D184" s="59" t="s">
        <v>1155</v>
      </c>
      <c r="E184" s="59"/>
      <c r="F184" s="59"/>
      <c r="G184" s="59"/>
      <c r="H184" s="59"/>
    </row>
    <row r="185" spans="1:8" ht="33">
      <c r="A185" s="60" t="s">
        <v>439</v>
      </c>
      <c r="B185" s="60" t="s">
        <v>350</v>
      </c>
      <c r="C185" s="60" t="s">
        <v>351</v>
      </c>
      <c r="D185" s="60" t="s">
        <v>357</v>
      </c>
      <c r="E185" s="60" t="s">
        <v>123</v>
      </c>
      <c r="F185" s="61">
        <v>15</v>
      </c>
      <c r="G185" s="61">
        <v>0</v>
      </c>
      <c r="H185" s="61">
        <f>ROUND(F185*G185,2)</f>
        <v>0</v>
      </c>
    </row>
    <row r="186" spans="1:8" ht="33">
      <c r="A186" s="60" t="s">
        <v>440</v>
      </c>
      <c r="B186" s="60" t="s">
        <v>1156</v>
      </c>
      <c r="C186" s="60" t="s">
        <v>368</v>
      </c>
      <c r="D186" s="60" t="s">
        <v>1157</v>
      </c>
      <c r="E186" s="60" t="s">
        <v>123</v>
      </c>
      <c r="F186" s="61">
        <v>15</v>
      </c>
      <c r="G186" s="61">
        <v>0</v>
      </c>
      <c r="H186" s="61">
        <f>ROUND(F186*G186,2)</f>
        <v>0</v>
      </c>
    </row>
    <row r="187" spans="1:8" ht="49.5">
      <c r="A187" s="60" t="s">
        <v>445</v>
      </c>
      <c r="B187" s="60" t="s">
        <v>1158</v>
      </c>
      <c r="C187" s="60" t="s">
        <v>469</v>
      </c>
      <c r="D187" s="60" t="s">
        <v>1234</v>
      </c>
      <c r="E187" s="60" t="s">
        <v>123</v>
      </c>
      <c r="F187" s="61">
        <v>21</v>
      </c>
      <c r="G187" s="61">
        <v>0</v>
      </c>
      <c r="H187" s="61">
        <f>ROUND(F187*G187,2)</f>
        <v>0</v>
      </c>
    </row>
    <row r="188" spans="1:8" ht="49.5">
      <c r="A188" s="60" t="s">
        <v>446</v>
      </c>
      <c r="B188" s="60" t="s">
        <v>1159</v>
      </c>
      <c r="C188" s="60" t="s">
        <v>469</v>
      </c>
      <c r="D188" s="60" t="s">
        <v>1233</v>
      </c>
      <c r="E188" s="60" t="s">
        <v>123</v>
      </c>
      <c r="F188" s="61">
        <v>27</v>
      </c>
      <c r="G188" s="61">
        <v>0</v>
      </c>
      <c r="H188" s="61">
        <f>ROUND(F188*G188,2)</f>
        <v>0</v>
      </c>
    </row>
    <row r="189" spans="1:8" ht="49.5">
      <c r="A189" s="60" t="s">
        <v>451</v>
      </c>
      <c r="B189" s="60" t="s">
        <v>1160</v>
      </c>
      <c r="C189" s="60" t="s">
        <v>469</v>
      </c>
      <c r="D189" s="60" t="s">
        <v>1235</v>
      </c>
      <c r="E189" s="60" t="s">
        <v>123</v>
      </c>
      <c r="F189" s="61">
        <v>323</v>
      </c>
      <c r="G189" s="61">
        <v>0</v>
      </c>
      <c r="H189" s="61">
        <f>ROUND(F189*G189,2)</f>
        <v>0</v>
      </c>
    </row>
    <row r="190" spans="1:8" ht="28.5">
      <c r="A190" s="62"/>
      <c r="B190" s="62"/>
      <c r="C190" s="62"/>
      <c r="D190" s="62" t="s">
        <v>1161</v>
      </c>
      <c r="E190" s="62"/>
      <c r="F190" s="62"/>
      <c r="G190" s="62"/>
      <c r="H190" s="62">
        <f>SUM(H185:H189)</f>
        <v>0</v>
      </c>
    </row>
    <row r="191" spans="1:8" ht="28.5">
      <c r="A191" s="59" t="s">
        <v>475</v>
      </c>
      <c r="B191" s="59"/>
      <c r="C191" s="59"/>
      <c r="D191" s="59" t="s">
        <v>1162</v>
      </c>
      <c r="E191" s="59"/>
      <c r="F191" s="59"/>
      <c r="G191" s="59"/>
      <c r="H191" s="59"/>
    </row>
    <row r="192" spans="1:8" ht="49.5">
      <c r="A192" s="60" t="s">
        <v>452</v>
      </c>
      <c r="B192" s="60" t="s">
        <v>478</v>
      </c>
      <c r="C192" s="60" t="s">
        <v>479</v>
      </c>
      <c r="D192" s="60" t="s">
        <v>480</v>
      </c>
      <c r="E192" s="60" t="s">
        <v>123</v>
      </c>
      <c r="F192" s="61">
        <v>47.22</v>
      </c>
      <c r="G192" s="61">
        <v>0</v>
      </c>
      <c r="H192" s="61">
        <f>ROUND(F192*G192,2)</f>
        <v>0</v>
      </c>
    </row>
    <row r="193" spans="1:8" ht="42.75">
      <c r="A193" s="62"/>
      <c r="B193" s="62"/>
      <c r="C193" s="62"/>
      <c r="D193" s="62" t="s">
        <v>1163</v>
      </c>
      <c r="E193" s="62"/>
      <c r="F193" s="62"/>
      <c r="G193" s="62"/>
      <c r="H193" s="62">
        <f>H192</f>
        <v>0</v>
      </c>
    </row>
    <row r="194" spans="1:8" ht="71.25">
      <c r="A194" s="59" t="s">
        <v>481</v>
      </c>
      <c r="B194" s="59"/>
      <c r="C194" s="59"/>
      <c r="D194" s="59" t="s">
        <v>1164</v>
      </c>
      <c r="E194" s="59"/>
      <c r="F194" s="59"/>
      <c r="G194" s="59"/>
      <c r="H194" s="59"/>
    </row>
    <row r="195" spans="1:8" ht="33">
      <c r="A195" s="60" t="s">
        <v>457</v>
      </c>
      <c r="B195" s="60" t="s">
        <v>483</v>
      </c>
      <c r="C195" s="60" t="s">
        <v>484</v>
      </c>
      <c r="D195" s="60" t="s">
        <v>485</v>
      </c>
      <c r="E195" s="60" t="s">
        <v>80</v>
      </c>
      <c r="F195" s="61">
        <v>0.23</v>
      </c>
      <c r="G195" s="61">
        <v>0</v>
      </c>
      <c r="H195" s="61">
        <f t="shared" ref="H195:H201" si="2">ROUND(F195*G195,2)</f>
        <v>0</v>
      </c>
    </row>
    <row r="196" spans="1:8" ht="33">
      <c r="A196" s="60" t="s">
        <v>458</v>
      </c>
      <c r="B196" s="60" t="s">
        <v>487</v>
      </c>
      <c r="C196" s="60" t="s">
        <v>484</v>
      </c>
      <c r="D196" s="60" t="s">
        <v>488</v>
      </c>
      <c r="E196" s="60" t="s">
        <v>11</v>
      </c>
      <c r="F196" s="61">
        <v>6</v>
      </c>
      <c r="G196" s="61">
        <v>0</v>
      </c>
      <c r="H196" s="61">
        <f t="shared" si="2"/>
        <v>0</v>
      </c>
    </row>
    <row r="197" spans="1:8" ht="33">
      <c r="A197" s="60" t="s">
        <v>466</v>
      </c>
      <c r="B197" s="60" t="s">
        <v>350</v>
      </c>
      <c r="C197" s="60" t="s">
        <v>351</v>
      </c>
      <c r="D197" s="60" t="s">
        <v>357</v>
      </c>
      <c r="E197" s="60" t="s">
        <v>123</v>
      </c>
      <c r="F197" s="61">
        <v>6</v>
      </c>
      <c r="G197" s="61">
        <v>0</v>
      </c>
      <c r="H197" s="61">
        <f t="shared" si="2"/>
        <v>0</v>
      </c>
    </row>
    <row r="198" spans="1:8" ht="33">
      <c r="A198" s="60" t="s">
        <v>467</v>
      </c>
      <c r="B198" s="60" t="s">
        <v>367</v>
      </c>
      <c r="C198" s="60" t="s">
        <v>368</v>
      </c>
      <c r="D198" s="60" t="s">
        <v>1165</v>
      </c>
      <c r="E198" s="60" t="s">
        <v>123</v>
      </c>
      <c r="F198" s="61">
        <v>6</v>
      </c>
      <c r="G198" s="61">
        <v>0</v>
      </c>
      <c r="H198" s="61">
        <f t="shared" si="2"/>
        <v>0</v>
      </c>
    </row>
    <row r="199" spans="1:8" ht="49.5">
      <c r="A199" s="60" t="s">
        <v>468</v>
      </c>
      <c r="B199" s="60" t="s">
        <v>424</v>
      </c>
      <c r="C199" s="60" t="s">
        <v>425</v>
      </c>
      <c r="D199" s="60" t="s">
        <v>426</v>
      </c>
      <c r="E199" s="60" t="s">
        <v>123</v>
      </c>
      <c r="F199" s="61">
        <v>16</v>
      </c>
      <c r="G199" s="61">
        <v>0</v>
      </c>
      <c r="H199" s="61">
        <f t="shared" si="2"/>
        <v>0</v>
      </c>
    </row>
    <row r="200" spans="1:8" ht="66">
      <c r="A200" s="60" t="s">
        <v>470</v>
      </c>
      <c r="B200" s="60" t="s">
        <v>428</v>
      </c>
      <c r="C200" s="60" t="s">
        <v>425</v>
      </c>
      <c r="D200" s="60" t="s">
        <v>447</v>
      </c>
      <c r="E200" s="60" t="s">
        <v>123</v>
      </c>
      <c r="F200" s="61">
        <v>16</v>
      </c>
      <c r="G200" s="61">
        <v>0</v>
      </c>
      <c r="H200" s="61">
        <f t="shared" si="2"/>
        <v>0</v>
      </c>
    </row>
    <row r="201" spans="1:8" ht="49.5">
      <c r="A201" s="60" t="s">
        <v>471</v>
      </c>
      <c r="B201" s="60" t="s">
        <v>415</v>
      </c>
      <c r="C201" s="60" t="s">
        <v>389</v>
      </c>
      <c r="D201" s="60" t="s">
        <v>416</v>
      </c>
      <c r="E201" s="60" t="s">
        <v>123</v>
      </c>
      <c r="F201" s="61">
        <v>2.1</v>
      </c>
      <c r="G201" s="61">
        <v>0</v>
      </c>
      <c r="H201" s="61">
        <f t="shared" si="2"/>
        <v>0</v>
      </c>
    </row>
    <row r="202" spans="1:8" ht="71.25">
      <c r="A202" s="62"/>
      <c r="B202" s="62"/>
      <c r="C202" s="62"/>
      <c r="D202" s="62" t="s">
        <v>1166</v>
      </c>
      <c r="E202" s="62"/>
      <c r="F202" s="62"/>
      <c r="G202" s="62"/>
      <c r="H202" s="62">
        <f>SUM(H195:H201)</f>
        <v>0</v>
      </c>
    </row>
    <row r="203" spans="1:8" ht="28.5">
      <c r="A203" s="62"/>
      <c r="B203" s="62"/>
      <c r="C203" s="62"/>
      <c r="D203" s="62" t="s">
        <v>1167</v>
      </c>
      <c r="E203" s="62"/>
      <c r="F203" s="62"/>
      <c r="G203" s="62"/>
      <c r="H203" s="62">
        <f>H190+H193+H202</f>
        <v>0</v>
      </c>
    </row>
    <row r="204" spans="1:8">
      <c r="A204" s="59" t="s">
        <v>58</v>
      </c>
      <c r="B204" s="59"/>
      <c r="C204" s="59"/>
      <c r="D204" s="59" t="s">
        <v>494</v>
      </c>
      <c r="E204" s="59"/>
      <c r="F204" s="59"/>
      <c r="G204" s="59"/>
      <c r="H204" s="59"/>
    </row>
    <row r="205" spans="1:8">
      <c r="A205" s="59" t="s">
        <v>495</v>
      </c>
      <c r="B205" s="59"/>
      <c r="C205" s="59"/>
      <c r="D205" s="59" t="s">
        <v>496</v>
      </c>
      <c r="E205" s="59"/>
      <c r="F205" s="59"/>
      <c r="G205" s="59"/>
      <c r="H205" s="59"/>
    </row>
    <row r="206" spans="1:8" ht="28.5">
      <c r="A206" s="59" t="s">
        <v>497</v>
      </c>
      <c r="B206" s="59"/>
      <c r="C206" s="59"/>
      <c r="D206" s="59" t="s">
        <v>476</v>
      </c>
      <c r="E206" s="59"/>
      <c r="F206" s="59"/>
      <c r="G206" s="59"/>
      <c r="H206" s="59"/>
    </row>
    <row r="207" spans="1:8" ht="49.5">
      <c r="A207" s="60" t="s">
        <v>472</v>
      </c>
      <c r="B207" s="60" t="s">
        <v>478</v>
      </c>
      <c r="C207" s="60" t="s">
        <v>479</v>
      </c>
      <c r="D207" s="60" t="s">
        <v>480</v>
      </c>
      <c r="E207" s="60" t="s">
        <v>123</v>
      </c>
      <c r="F207" s="61">
        <v>1.64</v>
      </c>
      <c r="G207" s="61">
        <v>0</v>
      </c>
      <c r="H207" s="61">
        <f>ROUND(F207*G207,2)</f>
        <v>0</v>
      </c>
    </row>
    <row r="208" spans="1:8" ht="42.75">
      <c r="A208" s="62"/>
      <c r="B208" s="62"/>
      <c r="C208" s="62"/>
      <c r="D208" s="62" t="s">
        <v>499</v>
      </c>
      <c r="E208" s="62"/>
      <c r="F208" s="62"/>
      <c r="G208" s="62"/>
      <c r="H208" s="62">
        <f>H207</f>
        <v>0</v>
      </c>
    </row>
    <row r="209" spans="1:8">
      <c r="A209" s="62"/>
      <c r="B209" s="62"/>
      <c r="C209" s="62"/>
      <c r="D209" s="62" t="s">
        <v>500</v>
      </c>
      <c r="E209" s="62"/>
      <c r="F209" s="62"/>
      <c r="G209" s="62"/>
      <c r="H209" s="62">
        <f>H208</f>
        <v>0</v>
      </c>
    </row>
    <row r="210" spans="1:8">
      <c r="A210" s="59" t="s">
        <v>501</v>
      </c>
      <c r="B210" s="59"/>
      <c r="C210" s="59"/>
      <c r="D210" s="59" t="s">
        <v>502</v>
      </c>
      <c r="E210" s="59"/>
      <c r="F210" s="59"/>
      <c r="G210" s="59"/>
      <c r="H210" s="59"/>
    </row>
    <row r="211" spans="1:8">
      <c r="A211" s="59" t="s">
        <v>503</v>
      </c>
      <c r="B211" s="59"/>
      <c r="C211" s="59"/>
      <c r="D211" s="59" t="s">
        <v>504</v>
      </c>
      <c r="E211" s="59"/>
      <c r="F211" s="59"/>
      <c r="G211" s="59"/>
      <c r="H211" s="59"/>
    </row>
    <row r="212" spans="1:8" ht="33">
      <c r="A212" s="60" t="s">
        <v>473</v>
      </c>
      <c r="B212" s="60" t="s">
        <v>506</v>
      </c>
      <c r="C212" s="60" t="s">
        <v>507</v>
      </c>
      <c r="D212" s="60" t="s">
        <v>1232</v>
      </c>
      <c r="E212" s="60" t="s">
        <v>7</v>
      </c>
      <c r="F212" s="61">
        <v>13</v>
      </c>
      <c r="G212" s="61">
        <v>0</v>
      </c>
      <c r="H212" s="61">
        <f>ROUND(F212*G212,2)</f>
        <v>0</v>
      </c>
    </row>
    <row r="213" spans="1:8">
      <c r="A213" s="62"/>
      <c r="B213" s="62"/>
      <c r="C213" s="62"/>
      <c r="D213" s="62" t="s">
        <v>508</v>
      </c>
      <c r="E213" s="62"/>
      <c r="F213" s="62"/>
      <c r="G213" s="62"/>
      <c r="H213" s="62">
        <f>H212</f>
        <v>0</v>
      </c>
    </row>
    <row r="214" spans="1:8">
      <c r="A214" s="59" t="s">
        <v>509</v>
      </c>
      <c r="B214" s="59"/>
      <c r="C214" s="59"/>
      <c r="D214" s="59" t="s">
        <v>510</v>
      </c>
      <c r="E214" s="59"/>
      <c r="F214" s="59"/>
      <c r="G214" s="59"/>
      <c r="H214" s="59"/>
    </row>
    <row r="215" spans="1:8" ht="33">
      <c r="A215" s="60" t="s">
        <v>474</v>
      </c>
      <c r="B215" s="60" t="s">
        <v>512</v>
      </c>
      <c r="C215" s="60" t="s">
        <v>507</v>
      </c>
      <c r="D215" s="60" t="s">
        <v>513</v>
      </c>
      <c r="E215" s="60" t="s">
        <v>7</v>
      </c>
      <c r="F215" s="61">
        <v>4</v>
      </c>
      <c r="G215" s="61">
        <v>0</v>
      </c>
      <c r="H215" s="61">
        <f>ROUND(F215*G215,2)</f>
        <v>0</v>
      </c>
    </row>
    <row r="216" spans="1:8">
      <c r="A216" s="62"/>
      <c r="B216" s="62"/>
      <c r="C216" s="62"/>
      <c r="D216" s="62" t="s">
        <v>514</v>
      </c>
      <c r="E216" s="62"/>
      <c r="F216" s="62"/>
      <c r="G216" s="62"/>
      <c r="H216" s="62">
        <f>H215</f>
        <v>0</v>
      </c>
    </row>
    <row r="217" spans="1:8">
      <c r="A217" s="59" t="s">
        <v>515</v>
      </c>
      <c r="B217" s="59"/>
      <c r="C217" s="59"/>
      <c r="D217" s="59" t="s">
        <v>516</v>
      </c>
      <c r="E217" s="59"/>
      <c r="F217" s="59"/>
      <c r="G217" s="59"/>
      <c r="H217" s="59"/>
    </row>
    <row r="218" spans="1:8" ht="33">
      <c r="A218" s="60" t="s">
        <v>477</v>
      </c>
      <c r="B218" s="60" t="s">
        <v>512</v>
      </c>
      <c r="C218" s="60" t="s">
        <v>507</v>
      </c>
      <c r="D218" s="60" t="s">
        <v>518</v>
      </c>
      <c r="E218" s="60" t="s">
        <v>7</v>
      </c>
      <c r="F218" s="61">
        <v>14</v>
      </c>
      <c r="G218" s="61">
        <v>0</v>
      </c>
      <c r="H218" s="61">
        <f>ROUND(F218*G218,2)</f>
        <v>0</v>
      </c>
    </row>
    <row r="219" spans="1:8">
      <c r="A219" s="62"/>
      <c r="B219" s="62"/>
      <c r="C219" s="62"/>
      <c r="D219" s="62" t="s">
        <v>519</v>
      </c>
      <c r="E219" s="62"/>
      <c r="F219" s="62"/>
      <c r="G219" s="62"/>
      <c r="H219" s="62">
        <f>H218</f>
        <v>0</v>
      </c>
    </row>
    <row r="220" spans="1:8">
      <c r="A220" s="59" t="s">
        <v>520</v>
      </c>
      <c r="B220" s="59"/>
      <c r="C220" s="59"/>
      <c r="D220" s="59" t="s">
        <v>521</v>
      </c>
      <c r="E220" s="59"/>
      <c r="F220" s="59"/>
      <c r="G220" s="59"/>
      <c r="H220" s="59"/>
    </row>
    <row r="221" spans="1:8" ht="33">
      <c r="A221" s="60" t="s">
        <v>482</v>
      </c>
      <c r="B221" s="60" t="s">
        <v>512</v>
      </c>
      <c r="C221" s="60" t="s">
        <v>507</v>
      </c>
      <c r="D221" s="60" t="s">
        <v>523</v>
      </c>
      <c r="E221" s="60" t="s">
        <v>7</v>
      </c>
      <c r="F221" s="61">
        <v>4</v>
      </c>
      <c r="G221" s="61">
        <v>0</v>
      </c>
      <c r="H221" s="61">
        <f>ROUND(F221*G221,2)</f>
        <v>0</v>
      </c>
    </row>
    <row r="222" spans="1:8" ht="28.5">
      <c r="A222" s="62"/>
      <c r="B222" s="62"/>
      <c r="C222" s="62"/>
      <c r="D222" s="62" t="s">
        <v>524</v>
      </c>
      <c r="E222" s="62"/>
      <c r="F222" s="62"/>
      <c r="G222" s="62"/>
      <c r="H222" s="62">
        <f>H221</f>
        <v>0</v>
      </c>
    </row>
    <row r="223" spans="1:8">
      <c r="A223" s="59" t="s">
        <v>525</v>
      </c>
      <c r="B223" s="59"/>
      <c r="C223" s="59"/>
      <c r="D223" s="59" t="s">
        <v>526</v>
      </c>
      <c r="E223" s="59"/>
      <c r="F223" s="59"/>
      <c r="G223" s="59"/>
      <c r="H223" s="59"/>
    </row>
    <row r="224" spans="1:8" ht="33">
      <c r="A224" s="60" t="s">
        <v>486</v>
      </c>
      <c r="B224" s="60" t="s">
        <v>528</v>
      </c>
      <c r="C224" s="60" t="s">
        <v>507</v>
      </c>
      <c r="D224" s="60" t="s">
        <v>529</v>
      </c>
      <c r="E224" s="60" t="s">
        <v>7</v>
      </c>
      <c r="F224" s="61">
        <v>23</v>
      </c>
      <c r="G224" s="61">
        <v>0</v>
      </c>
      <c r="H224" s="61">
        <f>ROUND(F224*G224,2)</f>
        <v>0</v>
      </c>
    </row>
    <row r="225" spans="1:8">
      <c r="A225" s="62"/>
      <c r="B225" s="62"/>
      <c r="C225" s="62"/>
      <c r="D225" s="62" t="s">
        <v>530</v>
      </c>
      <c r="E225" s="62"/>
      <c r="F225" s="62"/>
      <c r="G225" s="62"/>
      <c r="H225" s="62">
        <f>H224</f>
        <v>0</v>
      </c>
    </row>
    <row r="226" spans="1:8">
      <c r="A226" s="59" t="s">
        <v>531</v>
      </c>
      <c r="B226" s="59"/>
      <c r="C226" s="59"/>
      <c r="D226" s="59" t="s">
        <v>532</v>
      </c>
      <c r="E226" s="59"/>
      <c r="F226" s="59"/>
      <c r="G226" s="59"/>
      <c r="H226" s="59"/>
    </row>
    <row r="227" spans="1:8" ht="16.5">
      <c r="A227" s="60" t="s">
        <v>489</v>
      </c>
      <c r="B227" s="60" t="s">
        <v>534</v>
      </c>
      <c r="C227" s="60" t="s">
        <v>507</v>
      </c>
      <c r="D227" s="60" t="s">
        <v>535</v>
      </c>
      <c r="E227" s="60" t="s">
        <v>7</v>
      </c>
      <c r="F227" s="61">
        <v>9</v>
      </c>
      <c r="G227" s="61">
        <v>0</v>
      </c>
      <c r="H227" s="61">
        <f>ROUND(F227*G227,2)</f>
        <v>0</v>
      </c>
    </row>
    <row r="228" spans="1:8" ht="33">
      <c r="A228" s="60" t="s">
        <v>490</v>
      </c>
      <c r="B228" s="60" t="s">
        <v>512</v>
      </c>
      <c r="C228" s="60" t="s">
        <v>507</v>
      </c>
      <c r="D228" s="60" t="s">
        <v>537</v>
      </c>
      <c r="E228" s="60" t="s">
        <v>7</v>
      </c>
      <c r="F228" s="61">
        <v>7</v>
      </c>
      <c r="G228" s="61">
        <v>0</v>
      </c>
      <c r="H228" s="61">
        <f>ROUND(F228*G228,2)</f>
        <v>0</v>
      </c>
    </row>
    <row r="229" spans="1:8">
      <c r="A229" s="62"/>
      <c r="B229" s="62"/>
      <c r="C229" s="62"/>
      <c r="D229" s="62" t="s">
        <v>538</v>
      </c>
      <c r="E229" s="62"/>
      <c r="F229" s="62"/>
      <c r="G229" s="62"/>
      <c r="H229" s="62">
        <f>SUM(H227:H228)</f>
        <v>0</v>
      </c>
    </row>
    <row r="230" spans="1:8">
      <c r="A230" s="62"/>
      <c r="B230" s="62"/>
      <c r="C230" s="62"/>
      <c r="D230" s="62" t="s">
        <v>539</v>
      </c>
      <c r="E230" s="62"/>
      <c r="F230" s="62"/>
      <c r="G230" s="62"/>
      <c r="H230" s="62">
        <f>H213+H216+H219+H222+H225+H229</f>
        <v>0</v>
      </c>
    </row>
    <row r="231" spans="1:8">
      <c r="A231" s="59" t="s">
        <v>540</v>
      </c>
      <c r="B231" s="59"/>
      <c r="C231" s="59"/>
      <c r="D231" s="59" t="s">
        <v>541</v>
      </c>
      <c r="E231" s="59"/>
      <c r="F231" s="59"/>
      <c r="G231" s="59"/>
      <c r="H231" s="59"/>
    </row>
    <row r="232" spans="1:8" ht="16.5">
      <c r="A232" s="60" t="s">
        <v>491</v>
      </c>
      <c r="B232" s="60" t="s">
        <v>543</v>
      </c>
      <c r="C232" s="60" t="s">
        <v>121</v>
      </c>
      <c r="D232" s="60" t="s">
        <v>544</v>
      </c>
      <c r="E232" s="60" t="s">
        <v>11</v>
      </c>
      <c r="F232" s="61">
        <v>16.7</v>
      </c>
      <c r="G232" s="61">
        <v>0</v>
      </c>
      <c r="H232" s="61">
        <f>ROUND(F232*G232,2)</f>
        <v>0</v>
      </c>
    </row>
    <row r="233" spans="1:8">
      <c r="A233" s="62"/>
      <c r="B233" s="62"/>
      <c r="C233" s="62"/>
      <c r="D233" s="62" t="s">
        <v>545</v>
      </c>
      <c r="E233" s="62"/>
      <c r="F233" s="62"/>
      <c r="G233" s="62"/>
      <c r="H233" s="62">
        <f>H232</f>
        <v>0</v>
      </c>
    </row>
    <row r="234" spans="1:8" ht="28.5">
      <c r="A234" s="62"/>
      <c r="B234" s="62"/>
      <c r="C234" s="62"/>
      <c r="D234" s="62" t="s">
        <v>546</v>
      </c>
      <c r="E234" s="62"/>
      <c r="F234" s="62"/>
      <c r="G234" s="62"/>
      <c r="H234" s="62">
        <f>H209+H230+H233</f>
        <v>0</v>
      </c>
    </row>
    <row r="235" spans="1:8">
      <c r="A235" s="59" t="s">
        <v>59</v>
      </c>
      <c r="B235" s="59"/>
      <c r="C235" s="59"/>
      <c r="D235" s="59" t="s">
        <v>547</v>
      </c>
      <c r="E235" s="59"/>
      <c r="F235" s="59"/>
      <c r="G235" s="59"/>
      <c r="H235" s="59"/>
    </row>
    <row r="236" spans="1:8">
      <c r="A236" s="59" t="s">
        <v>548</v>
      </c>
      <c r="B236" s="59"/>
      <c r="C236" s="59"/>
      <c r="D236" s="59" t="s">
        <v>549</v>
      </c>
      <c r="E236" s="59"/>
      <c r="F236" s="59"/>
      <c r="G236" s="59"/>
      <c r="H236" s="59"/>
    </row>
    <row r="237" spans="1:8" ht="28.5">
      <c r="A237" s="59" t="s">
        <v>550</v>
      </c>
      <c r="B237" s="59"/>
      <c r="C237" s="59"/>
      <c r="D237" s="59" t="s">
        <v>551</v>
      </c>
      <c r="E237" s="59"/>
      <c r="F237" s="59"/>
      <c r="G237" s="59"/>
      <c r="H237" s="59"/>
    </row>
    <row r="238" spans="1:8" ht="33">
      <c r="A238" s="60" t="s">
        <v>492</v>
      </c>
      <c r="B238" s="60" t="s">
        <v>483</v>
      </c>
      <c r="C238" s="60" t="s">
        <v>484</v>
      </c>
      <c r="D238" s="60" t="s">
        <v>1168</v>
      </c>
      <c r="E238" s="60" t="s">
        <v>1169</v>
      </c>
      <c r="F238" s="61">
        <v>459.1</v>
      </c>
      <c r="G238" s="61">
        <v>0</v>
      </c>
      <c r="H238" s="61">
        <f t="shared" ref="H238:H244" si="3">ROUND(F238*G238,2)</f>
        <v>0</v>
      </c>
    </row>
    <row r="239" spans="1:8" ht="33">
      <c r="A239" s="60" t="s">
        <v>493</v>
      </c>
      <c r="B239" s="60" t="s">
        <v>558</v>
      </c>
      <c r="C239" s="60" t="s">
        <v>484</v>
      </c>
      <c r="D239" s="60" t="s">
        <v>1170</v>
      </c>
      <c r="E239" s="60" t="s">
        <v>1169</v>
      </c>
      <c r="F239" s="61">
        <v>34.9</v>
      </c>
      <c r="G239" s="61">
        <v>0</v>
      </c>
      <c r="H239" s="61">
        <f t="shared" si="3"/>
        <v>0</v>
      </c>
    </row>
    <row r="240" spans="1:8" ht="33">
      <c r="A240" s="60" t="s">
        <v>498</v>
      </c>
      <c r="B240" s="60" t="s">
        <v>487</v>
      </c>
      <c r="C240" s="60" t="s">
        <v>484</v>
      </c>
      <c r="D240" s="60" t="s">
        <v>488</v>
      </c>
      <c r="E240" s="60" t="s">
        <v>11</v>
      </c>
      <c r="F240" s="61">
        <v>459.1</v>
      </c>
      <c r="G240" s="61">
        <v>0</v>
      </c>
      <c r="H240" s="61">
        <f t="shared" si="3"/>
        <v>0</v>
      </c>
    </row>
    <row r="241" spans="1:8" ht="49.5">
      <c r="A241" s="60" t="s">
        <v>505</v>
      </c>
      <c r="B241" s="60" t="s">
        <v>487</v>
      </c>
      <c r="C241" s="60" t="s">
        <v>484</v>
      </c>
      <c r="D241" s="60" t="s">
        <v>1171</v>
      </c>
      <c r="E241" s="60" t="s">
        <v>11</v>
      </c>
      <c r="F241" s="61">
        <v>2.65</v>
      </c>
      <c r="G241" s="61">
        <v>0</v>
      </c>
      <c r="H241" s="61">
        <f t="shared" si="3"/>
        <v>0</v>
      </c>
    </row>
    <row r="242" spans="1:8" ht="49.5">
      <c r="A242" s="60" t="s">
        <v>511</v>
      </c>
      <c r="B242" s="60" t="s">
        <v>487</v>
      </c>
      <c r="C242" s="60" t="s">
        <v>484</v>
      </c>
      <c r="D242" s="60" t="s">
        <v>1172</v>
      </c>
      <c r="E242" s="60" t="s">
        <v>11</v>
      </c>
      <c r="F242" s="61">
        <v>4.4000000000000004</v>
      </c>
      <c r="G242" s="61">
        <v>0</v>
      </c>
      <c r="H242" s="61">
        <f t="shared" si="3"/>
        <v>0</v>
      </c>
    </row>
    <row r="243" spans="1:8" ht="49.5">
      <c r="A243" s="60" t="s">
        <v>517</v>
      </c>
      <c r="B243" s="60" t="s">
        <v>487</v>
      </c>
      <c r="C243" s="60" t="s">
        <v>484</v>
      </c>
      <c r="D243" s="60" t="s">
        <v>1173</v>
      </c>
      <c r="E243" s="60" t="s">
        <v>11</v>
      </c>
      <c r="F243" s="61">
        <v>22.35</v>
      </c>
      <c r="G243" s="61">
        <v>0</v>
      </c>
      <c r="H243" s="61">
        <f t="shared" si="3"/>
        <v>0</v>
      </c>
    </row>
    <row r="244" spans="1:8" ht="49.5">
      <c r="A244" s="60" t="s">
        <v>522</v>
      </c>
      <c r="B244" s="60" t="s">
        <v>487</v>
      </c>
      <c r="C244" s="60" t="s">
        <v>484</v>
      </c>
      <c r="D244" s="60" t="s">
        <v>1174</v>
      </c>
      <c r="E244" s="60" t="s">
        <v>11</v>
      </c>
      <c r="F244" s="61">
        <v>5.5</v>
      </c>
      <c r="G244" s="61">
        <v>0</v>
      </c>
      <c r="H244" s="61">
        <f t="shared" si="3"/>
        <v>0</v>
      </c>
    </row>
    <row r="245" spans="1:8" ht="28.5">
      <c r="A245" s="62"/>
      <c r="B245" s="62"/>
      <c r="C245" s="62"/>
      <c r="D245" s="62" t="s">
        <v>554</v>
      </c>
      <c r="E245" s="62"/>
      <c r="F245" s="62"/>
      <c r="G245" s="62"/>
      <c r="H245" s="62">
        <f>SUM(H238:H244)</f>
        <v>0</v>
      </c>
    </row>
    <row r="246" spans="1:8" ht="28.5">
      <c r="A246" s="59" t="s">
        <v>555</v>
      </c>
      <c r="B246" s="59"/>
      <c r="C246" s="59"/>
      <c r="D246" s="59" t="s">
        <v>556</v>
      </c>
      <c r="E246" s="59"/>
      <c r="F246" s="59"/>
      <c r="G246" s="59"/>
      <c r="H246" s="59"/>
    </row>
    <row r="247" spans="1:8" ht="33">
      <c r="A247" s="60" t="s">
        <v>527</v>
      </c>
      <c r="B247" s="60" t="s">
        <v>558</v>
      </c>
      <c r="C247" s="60" t="s">
        <v>484</v>
      </c>
      <c r="D247" s="60" t="s">
        <v>1175</v>
      </c>
      <c r="E247" s="60" t="s">
        <v>1169</v>
      </c>
      <c r="F247" s="61">
        <v>78.599999999999994</v>
      </c>
      <c r="G247" s="61">
        <v>0</v>
      </c>
      <c r="H247" s="61">
        <f>ROUND(F247*G247,2)</f>
        <v>0</v>
      </c>
    </row>
    <row r="248" spans="1:8" ht="33">
      <c r="A248" s="60" t="s">
        <v>533</v>
      </c>
      <c r="B248" s="60" t="s">
        <v>558</v>
      </c>
      <c r="C248" s="60" t="s">
        <v>484</v>
      </c>
      <c r="D248" s="60" t="s">
        <v>1176</v>
      </c>
      <c r="E248" s="60" t="s">
        <v>1169</v>
      </c>
      <c r="F248" s="61">
        <v>9.4</v>
      </c>
      <c r="G248" s="61">
        <v>0</v>
      </c>
      <c r="H248" s="61">
        <f>ROUND(F248*G248,2)</f>
        <v>0</v>
      </c>
    </row>
    <row r="249" spans="1:8" ht="33">
      <c r="A249" s="60" t="s">
        <v>536</v>
      </c>
      <c r="B249" s="60" t="s">
        <v>487</v>
      </c>
      <c r="C249" s="60" t="s">
        <v>484</v>
      </c>
      <c r="D249" s="60" t="s">
        <v>488</v>
      </c>
      <c r="E249" s="60" t="s">
        <v>11</v>
      </c>
      <c r="F249" s="61">
        <v>78.599999999999994</v>
      </c>
      <c r="G249" s="61">
        <v>0</v>
      </c>
      <c r="H249" s="61">
        <f>ROUND(F249*G249,2)</f>
        <v>0</v>
      </c>
    </row>
    <row r="250" spans="1:8" ht="49.5">
      <c r="A250" s="60" t="s">
        <v>542</v>
      </c>
      <c r="B250" s="60" t="s">
        <v>487</v>
      </c>
      <c r="C250" s="60" t="s">
        <v>484</v>
      </c>
      <c r="D250" s="60" t="s">
        <v>1173</v>
      </c>
      <c r="E250" s="60" t="s">
        <v>11</v>
      </c>
      <c r="F250" s="61">
        <v>9.4</v>
      </c>
      <c r="G250" s="61">
        <v>0</v>
      </c>
      <c r="H250" s="61">
        <f>ROUND(F250*G250,2)</f>
        <v>0</v>
      </c>
    </row>
    <row r="251" spans="1:8" ht="28.5">
      <c r="A251" s="62"/>
      <c r="B251" s="62"/>
      <c r="C251" s="62"/>
      <c r="D251" s="62" t="s">
        <v>559</v>
      </c>
      <c r="E251" s="62"/>
      <c r="F251" s="62"/>
      <c r="G251" s="62"/>
      <c r="H251" s="62">
        <f>SUM(H247:H250)</f>
        <v>0</v>
      </c>
    </row>
    <row r="252" spans="1:8">
      <c r="A252" s="59" t="s">
        <v>560</v>
      </c>
      <c r="B252" s="59"/>
      <c r="C252" s="59"/>
      <c r="D252" s="59" t="s">
        <v>561</v>
      </c>
      <c r="E252" s="59"/>
      <c r="F252" s="59"/>
      <c r="G252" s="59"/>
      <c r="H252" s="59"/>
    </row>
    <row r="253" spans="1:8" ht="33">
      <c r="A253" s="60" t="s">
        <v>552</v>
      </c>
      <c r="B253" s="60" t="s">
        <v>558</v>
      </c>
      <c r="C253" s="60" t="s">
        <v>484</v>
      </c>
      <c r="D253" s="60" t="s">
        <v>1177</v>
      </c>
      <c r="E253" s="60" t="s">
        <v>1169</v>
      </c>
      <c r="F253" s="61">
        <v>290</v>
      </c>
      <c r="G253" s="61">
        <v>0</v>
      </c>
      <c r="H253" s="61">
        <f>ROUND(F253*G253,2)</f>
        <v>0</v>
      </c>
    </row>
    <row r="254" spans="1:8" ht="16.5">
      <c r="A254" s="60" t="s">
        <v>553</v>
      </c>
      <c r="B254" s="60" t="s">
        <v>562</v>
      </c>
      <c r="C254" s="60" t="s">
        <v>484</v>
      </c>
      <c r="D254" s="60" t="s">
        <v>563</v>
      </c>
      <c r="E254" s="60" t="s">
        <v>11</v>
      </c>
      <c r="F254" s="61">
        <v>290</v>
      </c>
      <c r="G254" s="61">
        <v>0</v>
      </c>
      <c r="H254" s="61">
        <f>ROUND(F254*G254,2)</f>
        <v>0</v>
      </c>
    </row>
    <row r="255" spans="1:8" ht="49.5">
      <c r="A255" s="165" t="s">
        <v>557</v>
      </c>
      <c r="B255" s="165" t="s">
        <v>1236</v>
      </c>
      <c r="C255" s="165"/>
      <c r="D255" s="165" t="s">
        <v>1237</v>
      </c>
      <c r="E255" s="165" t="s">
        <v>1169</v>
      </c>
      <c r="F255" s="166">
        <f>1.6+7.55</f>
        <v>9.15</v>
      </c>
      <c r="G255" s="166">
        <v>0</v>
      </c>
      <c r="H255" s="166">
        <f>ROUND(F255*G255,2)</f>
        <v>0</v>
      </c>
    </row>
    <row r="256" spans="1:8" ht="28.5">
      <c r="A256" s="62"/>
      <c r="B256" s="62"/>
      <c r="C256" s="62"/>
      <c r="D256" s="62" t="s">
        <v>564</v>
      </c>
      <c r="E256" s="62"/>
      <c r="F256" s="62"/>
      <c r="G256" s="62"/>
      <c r="H256" s="62">
        <f>SUM(H253:H254)</f>
        <v>0</v>
      </c>
    </row>
    <row r="257" spans="1:8">
      <c r="A257" s="62"/>
      <c r="B257" s="62"/>
      <c r="C257" s="62"/>
      <c r="D257" s="62" t="s">
        <v>565</v>
      </c>
      <c r="E257" s="62"/>
      <c r="F257" s="62"/>
      <c r="G257" s="62"/>
      <c r="H257" s="62">
        <f>H245+H251+H256</f>
        <v>0</v>
      </c>
    </row>
    <row r="258" spans="1:8">
      <c r="A258" s="62"/>
      <c r="B258" s="62"/>
      <c r="C258" s="62"/>
      <c r="D258" s="62" t="s">
        <v>566</v>
      </c>
      <c r="E258" s="62"/>
      <c r="F258" s="62"/>
      <c r="G258" s="62"/>
      <c r="H258" s="62">
        <f>H257</f>
        <v>0</v>
      </c>
    </row>
    <row r="259" spans="1:8">
      <c r="A259" s="59" t="s">
        <v>60</v>
      </c>
      <c r="B259" s="59"/>
      <c r="C259" s="59"/>
      <c r="D259" s="59" t="s">
        <v>567</v>
      </c>
      <c r="E259" s="59"/>
      <c r="F259" s="59"/>
      <c r="G259" s="59"/>
      <c r="H259" s="59"/>
    </row>
    <row r="260" spans="1:8">
      <c r="A260" s="59" t="s">
        <v>568</v>
      </c>
      <c r="B260" s="59"/>
      <c r="C260" s="59"/>
      <c r="D260" s="59" t="s">
        <v>569</v>
      </c>
      <c r="E260" s="59"/>
      <c r="F260" s="59"/>
      <c r="G260" s="59"/>
      <c r="H260" s="59"/>
    </row>
    <row r="261" spans="1:8">
      <c r="A261" s="59" t="s">
        <v>570</v>
      </c>
      <c r="B261" s="59"/>
      <c r="C261" s="59"/>
      <c r="D261" s="59" t="s">
        <v>571</v>
      </c>
      <c r="E261" s="59"/>
      <c r="F261" s="59"/>
      <c r="G261" s="59"/>
      <c r="H261" s="59"/>
    </row>
    <row r="262" spans="1:8" ht="33">
      <c r="A262" s="60">
        <v>117</v>
      </c>
      <c r="B262" s="60" t="s">
        <v>572</v>
      </c>
      <c r="C262" s="60" t="s">
        <v>573</v>
      </c>
      <c r="D262" s="60" t="s">
        <v>574</v>
      </c>
      <c r="E262" s="60" t="s">
        <v>80</v>
      </c>
      <c r="F262" s="61">
        <v>23.48</v>
      </c>
      <c r="G262" s="61">
        <v>0</v>
      </c>
      <c r="H262" s="61">
        <f>ROUND(F262*G262,2)</f>
        <v>0</v>
      </c>
    </row>
    <row r="263" spans="1:8" ht="33">
      <c r="A263" s="60">
        <v>118</v>
      </c>
      <c r="B263" s="60" t="s">
        <v>575</v>
      </c>
      <c r="C263" s="60" t="s">
        <v>573</v>
      </c>
      <c r="D263" s="60" t="s">
        <v>576</v>
      </c>
      <c r="E263" s="60" t="s">
        <v>123</v>
      </c>
      <c r="F263" s="61">
        <v>156.5</v>
      </c>
      <c r="G263" s="61">
        <v>0</v>
      </c>
      <c r="H263" s="61">
        <f>ROUND(F263*G263,2)</f>
        <v>0</v>
      </c>
    </row>
    <row r="264" spans="1:8">
      <c r="A264" s="62"/>
      <c r="B264" s="62"/>
      <c r="C264" s="62"/>
      <c r="D264" s="62" t="s">
        <v>577</v>
      </c>
      <c r="E264" s="62"/>
      <c r="F264" s="62"/>
      <c r="G264" s="62"/>
      <c r="H264" s="62">
        <f>SUM(H262:H263)</f>
        <v>0</v>
      </c>
    </row>
    <row r="265" spans="1:8" ht="28.5">
      <c r="A265" s="59" t="s">
        <v>578</v>
      </c>
      <c r="B265" s="59"/>
      <c r="C265" s="59"/>
      <c r="D265" s="59" t="s">
        <v>579</v>
      </c>
      <c r="E265" s="59"/>
      <c r="F265" s="59"/>
      <c r="G265" s="59"/>
      <c r="H265" s="59"/>
    </row>
    <row r="266" spans="1:8" ht="33">
      <c r="A266" s="60">
        <v>119</v>
      </c>
      <c r="B266" s="60" t="s">
        <v>580</v>
      </c>
      <c r="C266" s="60" t="s">
        <v>573</v>
      </c>
      <c r="D266" s="60" t="s">
        <v>581</v>
      </c>
      <c r="E266" s="60" t="s">
        <v>68</v>
      </c>
      <c r="F266" s="61">
        <v>48</v>
      </c>
      <c r="G266" s="61">
        <v>0</v>
      </c>
      <c r="H266" s="61">
        <f>ROUND(F266*G266,2)</f>
        <v>0</v>
      </c>
    </row>
    <row r="267" spans="1:8" ht="49.5">
      <c r="A267" s="60">
        <v>120</v>
      </c>
      <c r="B267" s="60" t="s">
        <v>582</v>
      </c>
      <c r="C267" s="60" t="s">
        <v>573</v>
      </c>
      <c r="D267" s="60" t="s">
        <v>583</v>
      </c>
      <c r="E267" s="60" t="s">
        <v>123</v>
      </c>
      <c r="F267" s="61">
        <v>63.48</v>
      </c>
      <c r="G267" s="61">
        <v>0</v>
      </c>
      <c r="H267" s="61">
        <f>ROUND(F267*G267,2)</f>
        <v>0</v>
      </c>
    </row>
    <row r="268" spans="1:8" ht="66">
      <c r="A268" s="60">
        <v>121</v>
      </c>
      <c r="B268" s="60" t="s">
        <v>584</v>
      </c>
      <c r="C268" s="60" t="s">
        <v>573</v>
      </c>
      <c r="D268" s="60" t="s">
        <v>585</v>
      </c>
      <c r="E268" s="60" t="s">
        <v>7</v>
      </c>
      <c r="F268" s="61">
        <v>48</v>
      </c>
      <c r="G268" s="61">
        <v>0</v>
      </c>
      <c r="H268" s="61">
        <f>ROUND(F268*G268,2)</f>
        <v>0</v>
      </c>
    </row>
    <row r="269" spans="1:8" ht="28.5">
      <c r="A269" s="62"/>
      <c r="B269" s="62"/>
      <c r="C269" s="62"/>
      <c r="D269" s="62" t="s">
        <v>586</v>
      </c>
      <c r="E269" s="62"/>
      <c r="F269" s="62"/>
      <c r="G269" s="62"/>
      <c r="H269" s="62">
        <f>SUM(H266:H268)</f>
        <v>0</v>
      </c>
    </row>
    <row r="270" spans="1:8" ht="28.5">
      <c r="A270" s="59" t="s">
        <v>587</v>
      </c>
      <c r="B270" s="59"/>
      <c r="C270" s="59"/>
      <c r="D270" s="59" t="s">
        <v>588</v>
      </c>
      <c r="E270" s="59"/>
      <c r="F270" s="59"/>
      <c r="G270" s="59"/>
      <c r="H270" s="59"/>
    </row>
    <row r="271" spans="1:8" ht="49.5">
      <c r="A271" s="60">
        <v>122</v>
      </c>
      <c r="B271" s="60" t="s">
        <v>582</v>
      </c>
      <c r="C271" s="60" t="s">
        <v>573</v>
      </c>
      <c r="D271" s="60" t="s">
        <v>583</v>
      </c>
      <c r="E271" s="60" t="s">
        <v>123</v>
      </c>
      <c r="F271" s="61">
        <v>7.94</v>
      </c>
      <c r="G271" s="61">
        <v>0</v>
      </c>
      <c r="H271" s="61">
        <f>ROUND(F271*G271,2)</f>
        <v>0</v>
      </c>
    </row>
    <row r="272" spans="1:8" ht="49.5">
      <c r="A272" s="60">
        <v>123</v>
      </c>
      <c r="B272" s="60" t="s">
        <v>584</v>
      </c>
      <c r="C272" s="60" t="s">
        <v>573</v>
      </c>
      <c r="D272" s="60" t="s">
        <v>589</v>
      </c>
      <c r="E272" s="60" t="s">
        <v>7</v>
      </c>
      <c r="F272" s="61">
        <v>6</v>
      </c>
      <c r="G272" s="61">
        <v>0</v>
      </c>
      <c r="H272" s="61">
        <f>ROUND(F272*G272,2)</f>
        <v>0</v>
      </c>
    </row>
    <row r="273" spans="1:8" ht="28.5">
      <c r="A273" s="62"/>
      <c r="B273" s="62"/>
      <c r="C273" s="62"/>
      <c r="D273" s="62" t="s">
        <v>590</v>
      </c>
      <c r="E273" s="62"/>
      <c r="F273" s="62"/>
      <c r="G273" s="62"/>
      <c r="H273" s="62">
        <f>SUM(H271:H272)</f>
        <v>0</v>
      </c>
    </row>
    <row r="274" spans="1:8" ht="28.5">
      <c r="A274" s="59" t="s">
        <v>591</v>
      </c>
      <c r="B274" s="59"/>
      <c r="C274" s="59"/>
      <c r="D274" s="59" t="s">
        <v>592</v>
      </c>
      <c r="E274" s="59"/>
      <c r="F274" s="59"/>
      <c r="G274" s="59"/>
      <c r="H274" s="59"/>
    </row>
    <row r="275" spans="1:8" ht="33">
      <c r="A275" s="60">
        <v>124</v>
      </c>
      <c r="B275" s="60" t="s">
        <v>593</v>
      </c>
      <c r="C275" s="60" t="s">
        <v>573</v>
      </c>
      <c r="D275" s="60" t="s">
        <v>594</v>
      </c>
      <c r="E275" s="60" t="s">
        <v>68</v>
      </c>
      <c r="F275" s="61">
        <v>9</v>
      </c>
      <c r="G275" s="61">
        <v>0</v>
      </c>
      <c r="H275" s="61">
        <f>ROUND(F275*G275,2)</f>
        <v>0</v>
      </c>
    </row>
    <row r="276" spans="1:8" ht="49.5">
      <c r="A276" s="60">
        <v>125</v>
      </c>
      <c r="B276" s="60" t="s">
        <v>584</v>
      </c>
      <c r="C276" s="60" t="s">
        <v>573</v>
      </c>
      <c r="D276" s="60" t="s">
        <v>595</v>
      </c>
      <c r="E276" s="60" t="s">
        <v>7</v>
      </c>
      <c r="F276" s="61">
        <v>9</v>
      </c>
      <c r="G276" s="61">
        <v>0</v>
      </c>
      <c r="H276" s="61">
        <f>ROUND(F276*G276,2)</f>
        <v>0</v>
      </c>
    </row>
    <row r="277" spans="1:8" ht="28.5">
      <c r="A277" s="62"/>
      <c r="B277" s="62"/>
      <c r="C277" s="62"/>
      <c r="D277" s="62" t="s">
        <v>596</v>
      </c>
      <c r="E277" s="62"/>
      <c r="F277" s="62"/>
      <c r="G277" s="62"/>
      <c r="H277" s="62">
        <f>SUM(H275:H276)</f>
        <v>0</v>
      </c>
    </row>
    <row r="278" spans="1:8">
      <c r="A278" s="59" t="s">
        <v>597</v>
      </c>
      <c r="B278" s="59"/>
      <c r="C278" s="59"/>
      <c r="D278" s="59" t="s">
        <v>598</v>
      </c>
      <c r="E278" s="59"/>
      <c r="F278" s="59"/>
      <c r="G278" s="59"/>
      <c r="H278" s="59"/>
    </row>
    <row r="279" spans="1:8" ht="49.5">
      <c r="A279" s="60">
        <v>126</v>
      </c>
      <c r="B279" s="60" t="s">
        <v>582</v>
      </c>
      <c r="C279" s="60" t="s">
        <v>573</v>
      </c>
      <c r="D279" s="60" t="s">
        <v>583</v>
      </c>
      <c r="E279" s="60" t="s">
        <v>123</v>
      </c>
      <c r="F279" s="61">
        <v>27.3</v>
      </c>
      <c r="G279" s="61">
        <v>0</v>
      </c>
      <c r="H279" s="61">
        <f>ROUND(F279*G279,2)</f>
        <v>0</v>
      </c>
    </row>
    <row r="280" spans="1:8" ht="33">
      <c r="A280" s="60">
        <v>127</v>
      </c>
      <c r="B280" s="60" t="s">
        <v>599</v>
      </c>
      <c r="C280" s="60" t="s">
        <v>573</v>
      </c>
      <c r="D280" s="60" t="s">
        <v>600</v>
      </c>
      <c r="E280" s="60" t="s">
        <v>123</v>
      </c>
      <c r="F280" s="61">
        <v>48.88</v>
      </c>
      <c r="G280" s="61">
        <v>0</v>
      </c>
      <c r="H280" s="61">
        <f>ROUND(F280*G280,2)</f>
        <v>0</v>
      </c>
    </row>
    <row r="281" spans="1:8">
      <c r="A281" s="62"/>
      <c r="B281" s="62"/>
      <c r="C281" s="62"/>
      <c r="D281" s="62" t="s">
        <v>601</v>
      </c>
      <c r="E281" s="62"/>
      <c r="F281" s="62"/>
      <c r="G281" s="62"/>
      <c r="H281" s="62">
        <f>SUM(H279:H280)</f>
        <v>0</v>
      </c>
    </row>
    <row r="282" spans="1:8">
      <c r="A282" s="62"/>
      <c r="B282" s="62"/>
      <c r="C282" s="62"/>
      <c r="D282" s="62" t="s">
        <v>602</v>
      </c>
      <c r="E282" s="62"/>
      <c r="F282" s="62"/>
      <c r="G282" s="62"/>
      <c r="H282" s="62">
        <f>H264+H269+H273+H277+H281</f>
        <v>0</v>
      </c>
    </row>
    <row r="283" spans="1:8">
      <c r="A283" s="62"/>
      <c r="B283" s="62"/>
      <c r="C283" s="62"/>
      <c r="D283" s="62" t="s">
        <v>603</v>
      </c>
      <c r="E283" s="62"/>
      <c r="F283" s="62"/>
      <c r="G283" s="62"/>
      <c r="H283" s="62">
        <f>H282</f>
        <v>0</v>
      </c>
    </row>
    <row r="284" spans="1:8">
      <c r="A284" s="59" t="s">
        <v>61</v>
      </c>
      <c r="B284" s="59"/>
      <c r="C284" s="59"/>
      <c r="D284" s="59" t="s">
        <v>604</v>
      </c>
      <c r="E284" s="59"/>
      <c r="F284" s="59"/>
      <c r="G284" s="59"/>
      <c r="H284" s="59"/>
    </row>
    <row r="285" spans="1:8">
      <c r="A285" s="59" t="s">
        <v>605</v>
      </c>
      <c r="B285" s="59"/>
      <c r="C285" s="59"/>
      <c r="D285" s="59" t="s">
        <v>606</v>
      </c>
      <c r="E285" s="59"/>
      <c r="F285" s="59"/>
      <c r="G285" s="59"/>
      <c r="H285" s="59"/>
    </row>
    <row r="286" spans="1:8" ht="16.5">
      <c r="A286" s="60">
        <v>128</v>
      </c>
      <c r="B286" s="60" t="s">
        <v>483</v>
      </c>
      <c r="C286" s="60" t="s">
        <v>607</v>
      </c>
      <c r="D286" s="60" t="s">
        <v>608</v>
      </c>
      <c r="E286" s="60" t="s">
        <v>80</v>
      </c>
      <c r="F286" s="61">
        <v>1.7</v>
      </c>
      <c r="G286" s="61">
        <v>0</v>
      </c>
      <c r="H286" s="61">
        <f>ROUND(F286*G286,2)</f>
        <v>0</v>
      </c>
    </row>
    <row r="287" spans="1:8" ht="66">
      <c r="A287" s="60">
        <v>129</v>
      </c>
      <c r="B287" s="60" t="s">
        <v>609</v>
      </c>
      <c r="C287" s="60" t="s">
        <v>607</v>
      </c>
      <c r="D287" s="60" t="s">
        <v>610</v>
      </c>
      <c r="E287" s="60" t="s">
        <v>11</v>
      </c>
      <c r="F287" s="61">
        <v>32.4</v>
      </c>
      <c r="G287" s="61">
        <v>0</v>
      </c>
      <c r="H287" s="61">
        <f>ROUND(F287*G287,2)</f>
        <v>0</v>
      </c>
    </row>
    <row r="288" spans="1:8">
      <c r="A288" s="62"/>
      <c r="B288" s="62"/>
      <c r="C288" s="62"/>
      <c r="D288" s="62" t="s">
        <v>611</v>
      </c>
      <c r="E288" s="62"/>
      <c r="F288" s="62"/>
      <c r="G288" s="62"/>
      <c r="H288" s="62">
        <f>SUM(H286:H287)</f>
        <v>0</v>
      </c>
    </row>
    <row r="289" spans="1:8">
      <c r="A289" s="62"/>
      <c r="B289" s="62"/>
      <c r="C289" s="62"/>
      <c r="D289" s="62" t="s">
        <v>612</v>
      </c>
      <c r="E289" s="62"/>
      <c r="F289" s="62"/>
      <c r="G289" s="62"/>
      <c r="H289" s="62">
        <f>H288</f>
        <v>0</v>
      </c>
    </row>
    <row r="290" spans="1:8">
      <c r="A290" s="62"/>
      <c r="B290" s="62"/>
      <c r="C290" s="62"/>
      <c r="D290" s="62" t="s">
        <v>177</v>
      </c>
      <c r="E290" s="62"/>
      <c r="F290" s="62"/>
      <c r="G290" s="62"/>
      <c r="H290" s="62">
        <f>H101+H121+H182+H203+H234+H258+H283+H289</f>
        <v>0</v>
      </c>
    </row>
  </sheetData>
  <mergeCells count="2">
    <mergeCell ref="A2:H2"/>
    <mergeCell ref="A1:H1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5" firstPageNumber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9"/>
  <sheetViews>
    <sheetView view="pageBreakPreview" topLeftCell="A22" zoomScaleNormal="100" zoomScaleSheetLayoutView="100" workbookViewId="0">
      <selection activeCell="H10" sqref="H10"/>
    </sheetView>
  </sheetViews>
  <sheetFormatPr defaultColWidth="9.140625" defaultRowHeight="12.75"/>
  <cols>
    <col min="1" max="1" width="7" style="70" customWidth="1"/>
    <col min="2" max="2" width="13.7109375" style="70" customWidth="1"/>
    <col min="3" max="3" width="11" style="71" customWidth="1"/>
    <col min="4" max="4" width="47.85546875" style="70" customWidth="1"/>
    <col min="5" max="5" width="10.7109375" style="72" customWidth="1"/>
    <col min="6" max="8" width="13.7109375" style="73" customWidth="1"/>
    <col min="9" max="1025" width="9.140625" style="63" customWidth="1"/>
    <col min="1026" max="16384" width="9.140625" style="134"/>
  </cols>
  <sheetData>
    <row r="1" spans="1:1025" ht="32.25" customHeight="1">
      <c r="A1" s="207" t="str">
        <f>zzk!A1</f>
        <v>Przebudowa ulicy Grunwaldzkiej</v>
      </c>
      <c r="B1" s="207"/>
      <c r="C1" s="207"/>
      <c r="D1" s="207"/>
      <c r="E1" s="207"/>
      <c r="F1" s="207"/>
      <c r="G1" s="207"/>
      <c r="H1" s="207"/>
    </row>
    <row r="2" spans="1:1025" ht="30" customHeight="1">
      <c r="A2" s="208" t="str">
        <f>zzk!B7</f>
        <v>Elektroenergetyka</v>
      </c>
      <c r="B2" s="209"/>
      <c r="C2" s="209"/>
      <c r="D2" s="209"/>
      <c r="E2" s="209"/>
      <c r="F2" s="209"/>
      <c r="G2" s="209"/>
      <c r="H2" s="209"/>
    </row>
    <row r="3" spans="1:1025" ht="39.75" customHeight="1">
      <c r="A3" s="135" t="s">
        <v>1050</v>
      </c>
      <c r="B3" s="135" t="s">
        <v>1051</v>
      </c>
      <c r="C3" s="136" t="s">
        <v>1052</v>
      </c>
      <c r="D3" s="137" t="s">
        <v>1053</v>
      </c>
      <c r="E3" s="135" t="s">
        <v>1054</v>
      </c>
      <c r="F3" s="138" t="s">
        <v>1055</v>
      </c>
      <c r="G3" s="137" t="s">
        <v>8</v>
      </c>
      <c r="H3" s="127" t="s">
        <v>53</v>
      </c>
    </row>
    <row r="4" spans="1:1025" s="142" customFormat="1" ht="45" customHeight="1">
      <c r="A4" s="139"/>
      <c r="B4" s="139"/>
      <c r="C4" s="140" t="s">
        <v>1039</v>
      </c>
      <c r="D4" s="141" t="s">
        <v>1119</v>
      </c>
      <c r="E4" s="139"/>
      <c r="F4" s="139"/>
      <c r="G4" s="139"/>
      <c r="H4" s="127" t="s">
        <v>5</v>
      </c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1"/>
      <c r="NK4" s="131"/>
      <c r="NL4" s="131"/>
      <c r="NM4" s="131"/>
      <c r="NN4" s="131"/>
      <c r="NO4" s="131"/>
      <c r="NP4" s="131"/>
      <c r="NQ4" s="131"/>
      <c r="NR4" s="131"/>
      <c r="NS4" s="131"/>
      <c r="NT4" s="131"/>
      <c r="NU4" s="131"/>
      <c r="NV4" s="131"/>
      <c r="NW4" s="131"/>
      <c r="NX4" s="131"/>
      <c r="NY4" s="131"/>
      <c r="NZ4" s="131"/>
      <c r="OA4" s="131"/>
      <c r="OB4" s="131"/>
      <c r="OC4" s="131"/>
      <c r="OD4" s="131"/>
      <c r="OE4" s="131"/>
      <c r="OF4" s="131"/>
      <c r="OG4" s="131"/>
      <c r="OH4" s="131"/>
      <c r="OI4" s="131"/>
      <c r="OJ4" s="131"/>
      <c r="OK4" s="131"/>
      <c r="OL4" s="131"/>
      <c r="OM4" s="131"/>
      <c r="ON4" s="131"/>
      <c r="OO4" s="131"/>
      <c r="OP4" s="131"/>
      <c r="OQ4" s="131"/>
      <c r="OR4" s="131"/>
      <c r="OS4" s="131"/>
      <c r="OT4" s="131"/>
      <c r="OU4" s="131"/>
      <c r="OV4" s="131"/>
      <c r="OW4" s="131"/>
      <c r="OX4" s="131"/>
      <c r="OY4" s="131"/>
      <c r="OZ4" s="131"/>
      <c r="PA4" s="131"/>
      <c r="PB4" s="131"/>
      <c r="PC4" s="131"/>
      <c r="PD4" s="131"/>
      <c r="PE4" s="131"/>
      <c r="PF4" s="131"/>
      <c r="PG4" s="131"/>
      <c r="PH4" s="131"/>
      <c r="PI4" s="131"/>
      <c r="PJ4" s="131"/>
      <c r="PK4" s="131"/>
      <c r="PL4" s="131"/>
      <c r="PM4" s="131"/>
      <c r="PN4" s="131"/>
      <c r="PO4" s="131"/>
      <c r="PP4" s="131"/>
      <c r="PQ4" s="131"/>
      <c r="PR4" s="131"/>
      <c r="PS4" s="131"/>
      <c r="PT4" s="131"/>
      <c r="PU4" s="131"/>
      <c r="PV4" s="131"/>
      <c r="PW4" s="131"/>
      <c r="PX4" s="131"/>
      <c r="PY4" s="131"/>
      <c r="PZ4" s="131"/>
      <c r="QA4" s="131"/>
      <c r="QB4" s="131"/>
      <c r="QC4" s="131"/>
      <c r="QD4" s="131"/>
      <c r="QE4" s="131"/>
      <c r="QF4" s="131"/>
      <c r="QG4" s="131"/>
      <c r="QH4" s="131"/>
      <c r="QI4" s="131"/>
      <c r="QJ4" s="131"/>
      <c r="QK4" s="131"/>
      <c r="QL4" s="131"/>
      <c r="QM4" s="131"/>
      <c r="QN4" s="131"/>
      <c r="QO4" s="131"/>
      <c r="QP4" s="131"/>
      <c r="QQ4" s="131"/>
      <c r="QR4" s="131"/>
      <c r="QS4" s="131"/>
      <c r="QT4" s="131"/>
      <c r="QU4" s="131"/>
      <c r="QV4" s="131"/>
      <c r="QW4" s="131"/>
      <c r="QX4" s="131"/>
      <c r="QY4" s="131"/>
      <c r="QZ4" s="131"/>
      <c r="RA4" s="131"/>
      <c r="RB4" s="131"/>
      <c r="RC4" s="131"/>
      <c r="RD4" s="131"/>
      <c r="RE4" s="131"/>
      <c r="RF4" s="131"/>
      <c r="RG4" s="131"/>
      <c r="RH4" s="131"/>
      <c r="RI4" s="131"/>
      <c r="RJ4" s="131"/>
      <c r="RK4" s="131"/>
      <c r="RL4" s="131"/>
      <c r="RM4" s="131"/>
      <c r="RN4" s="131"/>
      <c r="RO4" s="131"/>
      <c r="RP4" s="131"/>
      <c r="RQ4" s="131"/>
      <c r="RR4" s="131"/>
      <c r="RS4" s="131"/>
      <c r="RT4" s="131"/>
      <c r="RU4" s="131"/>
      <c r="RV4" s="131"/>
      <c r="RW4" s="131"/>
      <c r="RX4" s="131"/>
      <c r="RY4" s="131"/>
      <c r="RZ4" s="131"/>
      <c r="SA4" s="131"/>
      <c r="SB4" s="131"/>
      <c r="SC4" s="131"/>
      <c r="SD4" s="131"/>
      <c r="SE4" s="131"/>
      <c r="SF4" s="131"/>
      <c r="SG4" s="131"/>
      <c r="SH4" s="131"/>
      <c r="SI4" s="131"/>
      <c r="SJ4" s="131"/>
      <c r="SK4" s="131"/>
      <c r="SL4" s="131"/>
      <c r="SM4" s="131"/>
      <c r="SN4" s="131"/>
      <c r="SO4" s="131"/>
      <c r="SP4" s="131"/>
      <c r="SQ4" s="131"/>
      <c r="SR4" s="131"/>
      <c r="SS4" s="131"/>
      <c r="ST4" s="131"/>
      <c r="SU4" s="131"/>
      <c r="SV4" s="131"/>
      <c r="SW4" s="131"/>
      <c r="SX4" s="131"/>
      <c r="SY4" s="131"/>
      <c r="SZ4" s="131"/>
      <c r="TA4" s="131"/>
      <c r="TB4" s="131"/>
      <c r="TC4" s="131"/>
      <c r="TD4" s="131"/>
      <c r="TE4" s="131"/>
      <c r="TF4" s="131"/>
      <c r="TG4" s="131"/>
      <c r="TH4" s="131"/>
      <c r="TI4" s="131"/>
      <c r="TJ4" s="131"/>
      <c r="TK4" s="131"/>
      <c r="TL4" s="131"/>
      <c r="TM4" s="131"/>
      <c r="TN4" s="131"/>
      <c r="TO4" s="131"/>
      <c r="TP4" s="131"/>
      <c r="TQ4" s="131"/>
      <c r="TR4" s="131"/>
      <c r="TS4" s="131"/>
      <c r="TT4" s="131"/>
      <c r="TU4" s="131"/>
      <c r="TV4" s="131"/>
      <c r="TW4" s="131"/>
      <c r="TX4" s="131"/>
      <c r="TY4" s="131"/>
      <c r="TZ4" s="131"/>
      <c r="UA4" s="131"/>
      <c r="UB4" s="131"/>
      <c r="UC4" s="131"/>
      <c r="UD4" s="131"/>
      <c r="UE4" s="131"/>
      <c r="UF4" s="131"/>
      <c r="UG4" s="131"/>
      <c r="UH4" s="131"/>
      <c r="UI4" s="131"/>
      <c r="UJ4" s="131"/>
      <c r="UK4" s="131"/>
      <c r="UL4" s="131"/>
      <c r="UM4" s="131"/>
      <c r="UN4" s="131"/>
      <c r="UO4" s="131"/>
      <c r="UP4" s="131"/>
      <c r="UQ4" s="131"/>
      <c r="UR4" s="131"/>
      <c r="US4" s="131"/>
      <c r="UT4" s="131"/>
      <c r="UU4" s="131"/>
      <c r="UV4" s="131"/>
      <c r="UW4" s="131"/>
      <c r="UX4" s="131"/>
      <c r="UY4" s="131"/>
      <c r="UZ4" s="131"/>
      <c r="VA4" s="131"/>
      <c r="VB4" s="131"/>
      <c r="VC4" s="131"/>
      <c r="VD4" s="131"/>
      <c r="VE4" s="131"/>
      <c r="VF4" s="131"/>
      <c r="VG4" s="131"/>
      <c r="VH4" s="131"/>
      <c r="VI4" s="131"/>
      <c r="VJ4" s="131"/>
      <c r="VK4" s="131"/>
      <c r="VL4" s="131"/>
      <c r="VM4" s="131"/>
      <c r="VN4" s="131"/>
      <c r="VO4" s="131"/>
      <c r="VP4" s="131"/>
      <c r="VQ4" s="131"/>
      <c r="VR4" s="131"/>
      <c r="VS4" s="131"/>
      <c r="VT4" s="131"/>
      <c r="VU4" s="131"/>
      <c r="VV4" s="131"/>
      <c r="VW4" s="131"/>
      <c r="VX4" s="131"/>
      <c r="VY4" s="131"/>
      <c r="VZ4" s="131"/>
      <c r="WA4" s="131"/>
      <c r="WB4" s="131"/>
      <c r="WC4" s="131"/>
      <c r="WD4" s="131"/>
      <c r="WE4" s="131"/>
      <c r="WF4" s="131"/>
      <c r="WG4" s="131"/>
      <c r="WH4" s="131"/>
      <c r="WI4" s="131"/>
      <c r="WJ4" s="131"/>
      <c r="WK4" s="131"/>
      <c r="WL4" s="131"/>
      <c r="WM4" s="131"/>
      <c r="WN4" s="131"/>
      <c r="WO4" s="131"/>
      <c r="WP4" s="131"/>
      <c r="WQ4" s="131"/>
      <c r="WR4" s="131"/>
      <c r="WS4" s="131"/>
      <c r="WT4" s="131"/>
      <c r="WU4" s="131"/>
      <c r="WV4" s="131"/>
      <c r="WW4" s="131"/>
      <c r="WX4" s="131"/>
      <c r="WY4" s="131"/>
      <c r="WZ4" s="131"/>
      <c r="XA4" s="131"/>
      <c r="XB4" s="131"/>
      <c r="XC4" s="131"/>
      <c r="XD4" s="131"/>
      <c r="XE4" s="131"/>
      <c r="XF4" s="131"/>
      <c r="XG4" s="131"/>
      <c r="XH4" s="131"/>
      <c r="XI4" s="131"/>
      <c r="XJ4" s="131"/>
      <c r="XK4" s="131"/>
      <c r="XL4" s="131"/>
      <c r="XM4" s="131"/>
      <c r="XN4" s="131"/>
      <c r="XO4" s="131"/>
      <c r="XP4" s="131"/>
      <c r="XQ4" s="131"/>
      <c r="XR4" s="131"/>
      <c r="XS4" s="131"/>
      <c r="XT4" s="131"/>
      <c r="XU4" s="131"/>
      <c r="XV4" s="131"/>
      <c r="XW4" s="131"/>
      <c r="XX4" s="131"/>
      <c r="XY4" s="131"/>
      <c r="XZ4" s="131"/>
      <c r="YA4" s="131"/>
      <c r="YB4" s="131"/>
      <c r="YC4" s="131"/>
      <c r="YD4" s="131"/>
      <c r="YE4" s="131"/>
      <c r="YF4" s="131"/>
      <c r="YG4" s="131"/>
      <c r="YH4" s="131"/>
      <c r="YI4" s="131"/>
      <c r="YJ4" s="131"/>
      <c r="YK4" s="131"/>
      <c r="YL4" s="131"/>
      <c r="YM4" s="131"/>
      <c r="YN4" s="131"/>
      <c r="YO4" s="131"/>
      <c r="YP4" s="131"/>
      <c r="YQ4" s="131"/>
      <c r="YR4" s="131"/>
      <c r="YS4" s="131"/>
      <c r="YT4" s="131"/>
      <c r="YU4" s="131"/>
      <c r="YV4" s="131"/>
      <c r="YW4" s="131"/>
      <c r="YX4" s="131"/>
      <c r="YY4" s="131"/>
      <c r="YZ4" s="131"/>
      <c r="ZA4" s="131"/>
      <c r="ZB4" s="131"/>
      <c r="ZC4" s="131"/>
      <c r="ZD4" s="131"/>
      <c r="ZE4" s="131"/>
      <c r="ZF4" s="131"/>
      <c r="ZG4" s="131"/>
      <c r="ZH4" s="131"/>
      <c r="ZI4" s="131"/>
      <c r="ZJ4" s="131"/>
      <c r="ZK4" s="131"/>
      <c r="ZL4" s="131"/>
      <c r="ZM4" s="131"/>
      <c r="ZN4" s="131"/>
      <c r="ZO4" s="131"/>
      <c r="ZP4" s="131"/>
      <c r="ZQ4" s="131"/>
      <c r="ZR4" s="131"/>
      <c r="ZS4" s="131"/>
      <c r="ZT4" s="131"/>
      <c r="ZU4" s="131"/>
      <c r="ZV4" s="131"/>
      <c r="ZW4" s="131"/>
      <c r="ZX4" s="131"/>
      <c r="ZY4" s="131"/>
      <c r="ZZ4" s="131"/>
      <c r="AAA4" s="131"/>
      <c r="AAB4" s="131"/>
      <c r="AAC4" s="131"/>
      <c r="AAD4" s="131"/>
      <c r="AAE4" s="131"/>
      <c r="AAF4" s="131"/>
      <c r="AAG4" s="131"/>
      <c r="AAH4" s="131"/>
      <c r="AAI4" s="131"/>
      <c r="AAJ4" s="131"/>
      <c r="AAK4" s="131"/>
      <c r="AAL4" s="131"/>
      <c r="AAM4" s="131"/>
      <c r="AAN4" s="131"/>
      <c r="AAO4" s="131"/>
      <c r="AAP4" s="131"/>
      <c r="AAQ4" s="131"/>
      <c r="AAR4" s="131"/>
      <c r="AAS4" s="131"/>
      <c r="AAT4" s="131"/>
      <c r="AAU4" s="131"/>
      <c r="AAV4" s="131"/>
      <c r="AAW4" s="131"/>
      <c r="AAX4" s="131"/>
      <c r="AAY4" s="131"/>
      <c r="AAZ4" s="131"/>
      <c r="ABA4" s="131"/>
      <c r="ABB4" s="131"/>
      <c r="ABC4" s="131"/>
      <c r="ABD4" s="131"/>
      <c r="ABE4" s="131"/>
      <c r="ABF4" s="131"/>
      <c r="ABG4" s="131"/>
      <c r="ABH4" s="131"/>
      <c r="ABI4" s="131"/>
      <c r="ABJ4" s="131"/>
      <c r="ABK4" s="131"/>
      <c r="ABL4" s="131"/>
      <c r="ABM4" s="131"/>
      <c r="ABN4" s="131"/>
      <c r="ABO4" s="131"/>
      <c r="ABP4" s="131"/>
      <c r="ABQ4" s="131"/>
      <c r="ABR4" s="131"/>
      <c r="ABS4" s="131"/>
      <c r="ABT4" s="131"/>
      <c r="ABU4" s="131"/>
      <c r="ABV4" s="131"/>
      <c r="ABW4" s="131"/>
      <c r="ABX4" s="131"/>
      <c r="ABY4" s="131"/>
      <c r="ABZ4" s="131"/>
      <c r="ACA4" s="131"/>
      <c r="ACB4" s="131"/>
      <c r="ACC4" s="131"/>
      <c r="ACD4" s="131"/>
      <c r="ACE4" s="131"/>
      <c r="ACF4" s="131"/>
      <c r="ACG4" s="131"/>
      <c r="ACH4" s="131"/>
      <c r="ACI4" s="131"/>
      <c r="ACJ4" s="131"/>
      <c r="ACK4" s="131"/>
      <c r="ACL4" s="131"/>
      <c r="ACM4" s="131"/>
      <c r="ACN4" s="131"/>
      <c r="ACO4" s="131"/>
      <c r="ACP4" s="131"/>
      <c r="ACQ4" s="131"/>
      <c r="ACR4" s="131"/>
      <c r="ACS4" s="131"/>
      <c r="ACT4" s="131"/>
      <c r="ACU4" s="131"/>
      <c r="ACV4" s="131"/>
      <c r="ACW4" s="131"/>
      <c r="ACX4" s="131"/>
      <c r="ACY4" s="131"/>
      <c r="ACZ4" s="131"/>
      <c r="ADA4" s="131"/>
      <c r="ADB4" s="131"/>
      <c r="ADC4" s="131"/>
      <c r="ADD4" s="131"/>
      <c r="ADE4" s="131"/>
      <c r="ADF4" s="131"/>
      <c r="ADG4" s="131"/>
      <c r="ADH4" s="131"/>
      <c r="ADI4" s="131"/>
      <c r="ADJ4" s="131"/>
      <c r="ADK4" s="131"/>
      <c r="ADL4" s="131"/>
      <c r="ADM4" s="131"/>
      <c r="ADN4" s="131"/>
      <c r="ADO4" s="131"/>
      <c r="ADP4" s="131"/>
      <c r="ADQ4" s="131"/>
      <c r="ADR4" s="131"/>
      <c r="ADS4" s="131"/>
      <c r="ADT4" s="131"/>
      <c r="ADU4" s="131"/>
      <c r="ADV4" s="131"/>
      <c r="ADW4" s="131"/>
      <c r="ADX4" s="131"/>
      <c r="ADY4" s="131"/>
      <c r="ADZ4" s="131"/>
      <c r="AEA4" s="131"/>
      <c r="AEB4" s="131"/>
      <c r="AEC4" s="131"/>
      <c r="AED4" s="131"/>
      <c r="AEE4" s="131"/>
      <c r="AEF4" s="131"/>
      <c r="AEG4" s="131"/>
      <c r="AEH4" s="131"/>
      <c r="AEI4" s="131"/>
      <c r="AEJ4" s="131"/>
      <c r="AEK4" s="131"/>
      <c r="AEL4" s="131"/>
      <c r="AEM4" s="131"/>
      <c r="AEN4" s="131"/>
      <c r="AEO4" s="131"/>
      <c r="AEP4" s="131"/>
      <c r="AEQ4" s="131"/>
      <c r="AER4" s="131"/>
      <c r="AES4" s="131"/>
      <c r="AET4" s="131"/>
      <c r="AEU4" s="131"/>
      <c r="AEV4" s="131"/>
      <c r="AEW4" s="131"/>
      <c r="AEX4" s="131"/>
      <c r="AEY4" s="131"/>
      <c r="AEZ4" s="131"/>
      <c r="AFA4" s="131"/>
      <c r="AFB4" s="131"/>
      <c r="AFC4" s="131"/>
      <c r="AFD4" s="131"/>
      <c r="AFE4" s="131"/>
      <c r="AFF4" s="131"/>
      <c r="AFG4" s="131"/>
      <c r="AFH4" s="131"/>
      <c r="AFI4" s="131"/>
      <c r="AFJ4" s="131"/>
      <c r="AFK4" s="131"/>
      <c r="AFL4" s="131"/>
      <c r="AFM4" s="131"/>
      <c r="AFN4" s="131"/>
      <c r="AFO4" s="131"/>
      <c r="AFP4" s="131"/>
      <c r="AFQ4" s="131"/>
      <c r="AFR4" s="131"/>
      <c r="AFS4" s="131"/>
      <c r="AFT4" s="131"/>
      <c r="AFU4" s="131"/>
      <c r="AFV4" s="131"/>
      <c r="AFW4" s="131"/>
      <c r="AFX4" s="131"/>
      <c r="AFY4" s="131"/>
      <c r="AFZ4" s="131"/>
      <c r="AGA4" s="131"/>
      <c r="AGB4" s="131"/>
      <c r="AGC4" s="131"/>
      <c r="AGD4" s="131"/>
      <c r="AGE4" s="131"/>
      <c r="AGF4" s="131"/>
      <c r="AGG4" s="131"/>
      <c r="AGH4" s="131"/>
      <c r="AGI4" s="131"/>
      <c r="AGJ4" s="131"/>
      <c r="AGK4" s="131"/>
      <c r="AGL4" s="131"/>
      <c r="AGM4" s="131"/>
      <c r="AGN4" s="131"/>
      <c r="AGO4" s="131"/>
      <c r="AGP4" s="131"/>
      <c r="AGQ4" s="131"/>
      <c r="AGR4" s="131"/>
      <c r="AGS4" s="131"/>
      <c r="AGT4" s="131"/>
      <c r="AGU4" s="131"/>
      <c r="AGV4" s="131"/>
      <c r="AGW4" s="131"/>
      <c r="AGX4" s="131"/>
      <c r="AGY4" s="131"/>
      <c r="AGZ4" s="131"/>
      <c r="AHA4" s="131"/>
      <c r="AHB4" s="131"/>
      <c r="AHC4" s="131"/>
      <c r="AHD4" s="131"/>
      <c r="AHE4" s="131"/>
      <c r="AHF4" s="131"/>
      <c r="AHG4" s="131"/>
      <c r="AHH4" s="131"/>
      <c r="AHI4" s="131"/>
      <c r="AHJ4" s="131"/>
      <c r="AHK4" s="131"/>
      <c r="AHL4" s="131"/>
      <c r="AHM4" s="131"/>
      <c r="AHN4" s="131"/>
      <c r="AHO4" s="131"/>
      <c r="AHP4" s="131"/>
      <c r="AHQ4" s="131"/>
      <c r="AHR4" s="131"/>
      <c r="AHS4" s="131"/>
      <c r="AHT4" s="131"/>
      <c r="AHU4" s="131"/>
      <c r="AHV4" s="131"/>
      <c r="AHW4" s="131"/>
      <c r="AHX4" s="131"/>
      <c r="AHY4" s="131"/>
      <c r="AHZ4" s="131"/>
      <c r="AIA4" s="131"/>
      <c r="AIB4" s="131"/>
      <c r="AIC4" s="131"/>
      <c r="AID4" s="131"/>
      <c r="AIE4" s="131"/>
      <c r="AIF4" s="131"/>
      <c r="AIG4" s="131"/>
      <c r="AIH4" s="131"/>
      <c r="AII4" s="131"/>
      <c r="AIJ4" s="131"/>
      <c r="AIK4" s="131"/>
      <c r="AIL4" s="131"/>
      <c r="AIM4" s="131"/>
      <c r="AIN4" s="131"/>
      <c r="AIO4" s="131"/>
      <c r="AIP4" s="131"/>
      <c r="AIQ4" s="131"/>
      <c r="AIR4" s="131"/>
      <c r="AIS4" s="131"/>
      <c r="AIT4" s="131"/>
      <c r="AIU4" s="131"/>
      <c r="AIV4" s="131"/>
      <c r="AIW4" s="131"/>
      <c r="AIX4" s="131"/>
      <c r="AIY4" s="131"/>
      <c r="AIZ4" s="131"/>
      <c r="AJA4" s="131"/>
      <c r="AJB4" s="131"/>
      <c r="AJC4" s="131"/>
      <c r="AJD4" s="131"/>
      <c r="AJE4" s="131"/>
      <c r="AJF4" s="131"/>
      <c r="AJG4" s="131"/>
      <c r="AJH4" s="131"/>
      <c r="AJI4" s="131"/>
      <c r="AJJ4" s="131"/>
      <c r="AJK4" s="131"/>
      <c r="AJL4" s="131"/>
      <c r="AJM4" s="131"/>
      <c r="AJN4" s="131"/>
      <c r="AJO4" s="131"/>
      <c r="AJP4" s="131"/>
      <c r="AJQ4" s="131"/>
      <c r="AJR4" s="131"/>
      <c r="AJS4" s="131"/>
      <c r="AJT4" s="131"/>
      <c r="AJU4" s="131"/>
      <c r="AJV4" s="131"/>
      <c r="AJW4" s="131"/>
      <c r="AJX4" s="131"/>
      <c r="AJY4" s="131"/>
      <c r="AJZ4" s="131"/>
      <c r="AKA4" s="131"/>
      <c r="AKB4" s="131"/>
      <c r="AKC4" s="131"/>
      <c r="AKD4" s="131"/>
      <c r="AKE4" s="131"/>
      <c r="AKF4" s="131"/>
      <c r="AKG4" s="131"/>
      <c r="AKH4" s="131"/>
      <c r="AKI4" s="131"/>
      <c r="AKJ4" s="131"/>
      <c r="AKK4" s="131"/>
      <c r="AKL4" s="131"/>
      <c r="AKM4" s="131"/>
      <c r="AKN4" s="131"/>
      <c r="AKO4" s="131"/>
      <c r="AKP4" s="131"/>
      <c r="AKQ4" s="131"/>
      <c r="AKR4" s="131"/>
      <c r="AKS4" s="131"/>
      <c r="AKT4" s="131"/>
      <c r="AKU4" s="131"/>
      <c r="AKV4" s="131"/>
      <c r="AKW4" s="131"/>
      <c r="AKX4" s="131"/>
      <c r="AKY4" s="131"/>
      <c r="AKZ4" s="131"/>
      <c r="ALA4" s="131"/>
      <c r="ALB4" s="131"/>
      <c r="ALC4" s="131"/>
      <c r="ALD4" s="131"/>
      <c r="ALE4" s="131"/>
      <c r="ALF4" s="131"/>
      <c r="ALG4" s="131"/>
      <c r="ALH4" s="131"/>
      <c r="ALI4" s="131"/>
      <c r="ALJ4" s="131"/>
      <c r="ALK4" s="131"/>
      <c r="ALL4" s="131"/>
      <c r="ALM4" s="131"/>
      <c r="ALN4" s="131"/>
      <c r="ALO4" s="131"/>
      <c r="ALP4" s="131"/>
      <c r="ALQ4" s="131"/>
      <c r="ALR4" s="131"/>
      <c r="ALS4" s="131"/>
      <c r="ALT4" s="131"/>
      <c r="ALU4" s="131"/>
      <c r="ALV4" s="131"/>
      <c r="ALW4" s="131"/>
      <c r="ALX4" s="131"/>
      <c r="ALY4" s="131"/>
      <c r="ALZ4" s="131"/>
      <c r="AMA4" s="131"/>
      <c r="AMB4" s="131"/>
      <c r="AMC4" s="131"/>
      <c r="AMD4" s="131"/>
      <c r="AME4" s="131"/>
      <c r="AMF4" s="131"/>
      <c r="AMG4" s="131"/>
      <c r="AMH4" s="131"/>
      <c r="AMI4" s="131"/>
      <c r="AMJ4" s="131"/>
      <c r="AMK4" s="131"/>
    </row>
    <row r="5" spans="1:1025" ht="30" customHeight="1">
      <c r="A5" s="143">
        <v>1</v>
      </c>
      <c r="B5" s="137" t="s">
        <v>1056</v>
      </c>
      <c r="C5" s="135" t="s">
        <v>1039</v>
      </c>
      <c r="D5" s="137" t="s">
        <v>1057</v>
      </c>
      <c r="E5" s="135" t="s">
        <v>1049</v>
      </c>
      <c r="F5" s="144">
        <v>23</v>
      </c>
      <c r="G5" s="144"/>
      <c r="H5" s="66">
        <f>F5*G5</f>
        <v>0</v>
      </c>
      <c r="L5" s="79"/>
      <c r="M5" s="79"/>
      <c r="N5" s="79"/>
      <c r="O5" s="79"/>
      <c r="P5" s="79"/>
      <c r="Q5" s="79"/>
      <c r="R5" s="79"/>
      <c r="S5" s="79"/>
      <c r="T5" s="79"/>
    </row>
    <row r="6" spans="1:1025" s="67" customFormat="1" ht="30" customHeight="1">
      <c r="A6" s="143">
        <v>2</v>
      </c>
      <c r="B6" s="137" t="s">
        <v>1058</v>
      </c>
      <c r="C6" s="135" t="s">
        <v>1039</v>
      </c>
      <c r="D6" s="137" t="s">
        <v>1059</v>
      </c>
      <c r="E6" s="135" t="s">
        <v>1049</v>
      </c>
      <c r="F6" s="144">
        <v>13</v>
      </c>
      <c r="G6" s="144"/>
      <c r="H6" s="66">
        <f t="shared" ref="H6:H55" si="0">F6*G6</f>
        <v>0</v>
      </c>
      <c r="I6" s="63"/>
      <c r="J6" s="63"/>
    </row>
    <row r="7" spans="1:1025" s="67" customFormat="1" ht="30" customHeight="1">
      <c r="A7" s="143">
        <v>3</v>
      </c>
      <c r="B7" s="137" t="s">
        <v>1060</v>
      </c>
      <c r="C7" s="135" t="s">
        <v>1039</v>
      </c>
      <c r="D7" s="137" t="s">
        <v>1061</v>
      </c>
      <c r="E7" s="135" t="s">
        <v>1049</v>
      </c>
      <c r="F7" s="144">
        <v>10</v>
      </c>
      <c r="G7" s="144"/>
      <c r="H7" s="66">
        <f t="shared" si="0"/>
        <v>0</v>
      </c>
      <c r="I7" s="63"/>
      <c r="J7" s="63"/>
    </row>
    <row r="8" spans="1:1025" s="67" customFormat="1" ht="40.5" customHeight="1">
      <c r="A8" s="143">
        <v>4</v>
      </c>
      <c r="B8" s="137" t="s">
        <v>1062</v>
      </c>
      <c r="C8" s="135" t="s">
        <v>1039</v>
      </c>
      <c r="D8" s="137" t="s">
        <v>1063</v>
      </c>
      <c r="E8" s="135" t="s">
        <v>1049</v>
      </c>
      <c r="F8" s="144">
        <v>53</v>
      </c>
      <c r="G8" s="144"/>
      <c r="H8" s="66">
        <f t="shared" si="0"/>
        <v>0</v>
      </c>
      <c r="I8" s="63"/>
      <c r="J8" s="63"/>
    </row>
    <row r="9" spans="1:1025" s="67" customFormat="1" ht="40.5" customHeight="1">
      <c r="A9" s="143">
        <v>5</v>
      </c>
      <c r="B9" s="137" t="s">
        <v>1064</v>
      </c>
      <c r="C9" s="135" t="s">
        <v>1039</v>
      </c>
      <c r="D9" s="137" t="s">
        <v>1065</v>
      </c>
      <c r="E9" s="135" t="s">
        <v>1036</v>
      </c>
      <c r="F9" s="144">
        <v>53</v>
      </c>
      <c r="G9" s="144"/>
      <c r="H9" s="66">
        <f t="shared" si="0"/>
        <v>0</v>
      </c>
      <c r="I9" s="63"/>
      <c r="J9" s="63"/>
    </row>
    <row r="10" spans="1:1025" s="67" customFormat="1" ht="30" customHeight="1">
      <c r="A10" s="143">
        <v>6</v>
      </c>
      <c r="B10" s="137" t="s">
        <v>1064</v>
      </c>
      <c r="C10" s="135" t="s">
        <v>1039</v>
      </c>
      <c r="D10" s="137" t="s">
        <v>1066</v>
      </c>
      <c r="E10" s="135" t="s">
        <v>1036</v>
      </c>
      <c r="F10" s="144">
        <v>23</v>
      </c>
      <c r="G10" s="144"/>
      <c r="H10" s="66">
        <f t="shared" si="0"/>
        <v>0</v>
      </c>
      <c r="I10" s="63"/>
      <c r="J10" s="63"/>
    </row>
    <row r="11" spans="1:1025" s="67" customFormat="1" ht="30" customHeight="1">
      <c r="A11" s="143">
        <v>7</v>
      </c>
      <c r="B11" s="137" t="s">
        <v>1067</v>
      </c>
      <c r="C11" s="135" t="s">
        <v>1068</v>
      </c>
      <c r="D11" s="137" t="s">
        <v>1069</v>
      </c>
      <c r="E11" s="135" t="s">
        <v>1070</v>
      </c>
      <c r="F11" s="144">
        <v>23</v>
      </c>
      <c r="G11" s="144"/>
      <c r="H11" s="66">
        <f t="shared" si="0"/>
        <v>0</v>
      </c>
      <c r="I11" s="63"/>
      <c r="J11" s="63"/>
    </row>
    <row r="12" spans="1:1025" s="67" customFormat="1" ht="30" customHeight="1">
      <c r="A12" s="143">
        <v>8</v>
      </c>
      <c r="B12" s="137" t="s">
        <v>1071</v>
      </c>
      <c r="C12" s="135" t="s">
        <v>1039</v>
      </c>
      <c r="D12" s="137" t="s">
        <v>1072</v>
      </c>
      <c r="E12" s="135" t="s">
        <v>1070</v>
      </c>
      <c r="F12" s="145">
        <v>4</v>
      </c>
      <c r="G12" s="145"/>
      <c r="H12" s="66">
        <f t="shared" si="0"/>
        <v>0</v>
      </c>
      <c r="I12" s="63"/>
      <c r="J12" s="63"/>
    </row>
    <row r="13" spans="1:1025" s="67" customFormat="1" ht="30" customHeight="1">
      <c r="A13" s="143">
        <v>9</v>
      </c>
      <c r="B13" s="137" t="s">
        <v>1073</v>
      </c>
      <c r="C13" s="135" t="s">
        <v>1039</v>
      </c>
      <c r="D13" s="137" t="s">
        <v>1074</v>
      </c>
      <c r="E13" s="135" t="s">
        <v>1049</v>
      </c>
      <c r="F13" s="145">
        <v>4</v>
      </c>
      <c r="G13" s="145"/>
      <c r="H13" s="66">
        <f t="shared" si="0"/>
        <v>0</v>
      </c>
      <c r="I13" s="63"/>
      <c r="J13" s="63"/>
    </row>
    <row r="14" spans="1:1025" s="67" customFormat="1" ht="68.25" customHeight="1">
      <c r="A14" s="146">
        <v>10</v>
      </c>
      <c r="B14" s="137" t="s">
        <v>1075</v>
      </c>
      <c r="C14" s="135" t="s">
        <v>1039</v>
      </c>
      <c r="D14" s="137" t="s">
        <v>1076</v>
      </c>
      <c r="E14" s="135" t="s">
        <v>1049</v>
      </c>
      <c r="F14" s="144">
        <v>53</v>
      </c>
      <c r="G14" s="144"/>
      <c r="H14" s="66">
        <f t="shared" si="0"/>
        <v>0</v>
      </c>
      <c r="I14" s="63"/>
      <c r="J14" s="63"/>
    </row>
    <row r="15" spans="1:1025" s="67" customFormat="1" ht="37.5" customHeight="1">
      <c r="A15" s="146">
        <v>11</v>
      </c>
      <c r="B15" s="137" t="s">
        <v>1077</v>
      </c>
      <c r="C15" s="135" t="s">
        <v>1039</v>
      </c>
      <c r="D15" s="137" t="s">
        <v>1078</v>
      </c>
      <c r="E15" s="135" t="s">
        <v>1070</v>
      </c>
      <c r="F15" s="145">
        <v>1</v>
      </c>
      <c r="G15" s="145"/>
      <c r="H15" s="66">
        <f t="shared" si="0"/>
        <v>0</v>
      </c>
      <c r="I15" s="63"/>
      <c r="J15" s="63"/>
    </row>
    <row r="16" spans="1:1025" s="67" customFormat="1" ht="45.75" customHeight="1">
      <c r="A16" s="146">
        <v>12</v>
      </c>
      <c r="B16" s="137" t="s">
        <v>1079</v>
      </c>
      <c r="C16" s="135" t="s">
        <v>1039</v>
      </c>
      <c r="D16" s="137" t="s">
        <v>1080</v>
      </c>
      <c r="E16" s="135" t="s">
        <v>1070</v>
      </c>
      <c r="F16" s="144">
        <v>45</v>
      </c>
      <c r="G16" s="144"/>
      <c r="H16" s="66">
        <f t="shared" si="0"/>
        <v>0</v>
      </c>
      <c r="I16" s="63"/>
      <c r="J16" s="63"/>
    </row>
    <row r="17" spans="1:20" s="67" customFormat="1" ht="30" customHeight="1">
      <c r="A17" s="143">
        <v>13</v>
      </c>
      <c r="B17" s="137" t="s">
        <v>1041</v>
      </c>
      <c r="C17" s="135" t="s">
        <v>1039</v>
      </c>
      <c r="D17" s="137" t="s">
        <v>1043</v>
      </c>
      <c r="E17" s="135" t="s">
        <v>1028</v>
      </c>
      <c r="F17" s="144">
        <v>204</v>
      </c>
      <c r="G17" s="144"/>
      <c r="H17" s="66">
        <f t="shared" si="0"/>
        <v>0</v>
      </c>
      <c r="I17" s="63"/>
      <c r="J17" s="63"/>
    </row>
    <row r="18" spans="1:20" s="67" customFormat="1" ht="53.25" customHeight="1">
      <c r="A18" s="143">
        <v>14</v>
      </c>
      <c r="B18" s="137" t="s">
        <v>1045</v>
      </c>
      <c r="C18" s="135" t="s">
        <v>1039</v>
      </c>
      <c r="D18" s="137" t="s">
        <v>1116</v>
      </c>
      <c r="E18" s="136" t="s">
        <v>1018</v>
      </c>
      <c r="F18" s="144">
        <v>1700</v>
      </c>
      <c r="G18" s="144"/>
      <c r="H18" s="66">
        <f t="shared" si="0"/>
        <v>0</v>
      </c>
      <c r="I18" s="63"/>
      <c r="J18" s="63"/>
    </row>
    <row r="19" spans="1:20" s="67" customFormat="1" ht="30" customHeight="1">
      <c r="A19" s="143">
        <v>15</v>
      </c>
      <c r="B19" s="137" t="s">
        <v>1023</v>
      </c>
      <c r="C19" s="135" t="s">
        <v>1039</v>
      </c>
      <c r="D19" s="137" t="s">
        <v>1081</v>
      </c>
      <c r="E19" s="136" t="s">
        <v>1018</v>
      </c>
      <c r="F19" s="144">
        <v>650</v>
      </c>
      <c r="G19" s="144"/>
      <c r="H19" s="66">
        <f t="shared" si="0"/>
        <v>0</v>
      </c>
      <c r="I19" s="63"/>
      <c r="J19" s="63"/>
    </row>
    <row r="20" spans="1:20" s="67" customFormat="1" ht="38.25" customHeight="1">
      <c r="A20" s="143">
        <v>16</v>
      </c>
      <c r="B20" s="137" t="s">
        <v>1023</v>
      </c>
      <c r="C20" s="135" t="s">
        <v>1039</v>
      </c>
      <c r="D20" s="137" t="s">
        <v>1082</v>
      </c>
      <c r="E20" s="136" t="s">
        <v>1018</v>
      </c>
      <c r="F20" s="144">
        <v>90</v>
      </c>
      <c r="G20" s="144"/>
      <c r="H20" s="66">
        <f t="shared" si="0"/>
        <v>0</v>
      </c>
      <c r="I20" s="63"/>
      <c r="J20" s="63"/>
    </row>
    <row r="21" spans="1:20" s="67" customFormat="1" ht="61.5" customHeight="1">
      <c r="A21" s="143">
        <v>17</v>
      </c>
      <c r="B21" s="137" t="s">
        <v>1083</v>
      </c>
      <c r="C21" s="135" t="s">
        <v>1039</v>
      </c>
      <c r="D21" s="137" t="s">
        <v>1084</v>
      </c>
      <c r="E21" s="136" t="s">
        <v>1018</v>
      </c>
      <c r="F21" s="144">
        <v>850</v>
      </c>
      <c r="G21" s="144"/>
      <c r="H21" s="66">
        <f t="shared" si="0"/>
        <v>0</v>
      </c>
      <c r="I21" s="63"/>
      <c r="J21" s="63"/>
    </row>
    <row r="22" spans="1:20" s="67" customFormat="1" ht="30" customHeight="1">
      <c r="A22" s="146">
        <v>18</v>
      </c>
      <c r="B22" s="137" t="s">
        <v>1085</v>
      </c>
      <c r="C22" s="135" t="s">
        <v>1039</v>
      </c>
      <c r="D22" s="137" t="s">
        <v>1086</v>
      </c>
      <c r="E22" s="136" t="s">
        <v>1018</v>
      </c>
      <c r="F22" s="144">
        <v>599</v>
      </c>
      <c r="G22" s="144"/>
      <c r="H22" s="66">
        <f t="shared" si="0"/>
        <v>0</v>
      </c>
      <c r="I22" s="63"/>
      <c r="J22" s="63"/>
    </row>
    <row r="23" spans="1:20" s="132" customFormat="1" ht="30" customHeight="1">
      <c r="A23" s="143">
        <v>19</v>
      </c>
      <c r="B23" s="137" t="s">
        <v>1026</v>
      </c>
      <c r="C23" s="135" t="s">
        <v>1039</v>
      </c>
      <c r="D23" s="137" t="s">
        <v>1046</v>
      </c>
      <c r="E23" s="135" t="s">
        <v>1028</v>
      </c>
      <c r="F23" s="144">
        <v>204</v>
      </c>
      <c r="G23" s="144"/>
      <c r="H23" s="66">
        <f t="shared" si="0"/>
        <v>0</v>
      </c>
      <c r="I23" s="63"/>
      <c r="J23" s="63"/>
      <c r="K23" s="67"/>
      <c r="L23" s="67"/>
      <c r="M23" s="67"/>
      <c r="N23" s="67"/>
      <c r="O23" s="67"/>
      <c r="P23" s="67"/>
      <c r="Q23" s="67"/>
      <c r="R23" s="67"/>
      <c r="S23" s="67"/>
      <c r="T23" s="67"/>
    </row>
    <row r="24" spans="1:20" s="132" customFormat="1" ht="67.5" customHeight="1">
      <c r="A24" s="143">
        <v>20</v>
      </c>
      <c r="B24" s="137" t="s">
        <v>1087</v>
      </c>
      <c r="C24" s="135" t="s">
        <v>1039</v>
      </c>
      <c r="D24" s="137" t="s">
        <v>1088</v>
      </c>
      <c r="E24" s="135" t="s">
        <v>1070</v>
      </c>
      <c r="F24" s="144">
        <v>184</v>
      </c>
      <c r="G24" s="144"/>
      <c r="H24" s="66">
        <f t="shared" si="0"/>
        <v>0</v>
      </c>
      <c r="I24" s="63"/>
      <c r="J24" s="63"/>
      <c r="K24" s="67"/>
      <c r="L24" s="67"/>
      <c r="M24" s="67"/>
      <c r="N24" s="67"/>
      <c r="O24" s="67"/>
      <c r="P24" s="67"/>
      <c r="Q24" s="67"/>
      <c r="R24" s="67"/>
      <c r="S24" s="67"/>
      <c r="T24" s="67"/>
    </row>
    <row r="25" spans="1:20" s="132" customFormat="1" ht="42" customHeight="1">
      <c r="A25" s="143">
        <v>21</v>
      </c>
      <c r="B25" s="137" t="s">
        <v>1089</v>
      </c>
      <c r="C25" s="135" t="s">
        <v>1039</v>
      </c>
      <c r="D25" s="137" t="s">
        <v>1090</v>
      </c>
      <c r="E25" s="137" t="s">
        <v>1091</v>
      </c>
      <c r="F25" s="144">
        <v>23</v>
      </c>
      <c r="G25" s="144"/>
      <c r="H25" s="66">
        <f t="shared" si="0"/>
        <v>0</v>
      </c>
      <c r="I25" s="63"/>
      <c r="J25" s="63"/>
      <c r="K25" s="67"/>
      <c r="L25" s="67"/>
      <c r="M25" s="67"/>
      <c r="N25" s="67"/>
      <c r="O25" s="67"/>
      <c r="P25" s="67"/>
      <c r="Q25" s="67"/>
      <c r="R25" s="67"/>
      <c r="S25" s="67"/>
      <c r="T25" s="67"/>
    </row>
    <row r="26" spans="1:20" s="132" customFormat="1" ht="47.25" customHeight="1">
      <c r="A26" s="143">
        <v>22</v>
      </c>
      <c r="B26" s="137" t="s">
        <v>1092</v>
      </c>
      <c r="C26" s="135" t="s">
        <v>1039</v>
      </c>
      <c r="D26" s="137" t="s">
        <v>1093</v>
      </c>
      <c r="E26" s="137" t="s">
        <v>1094</v>
      </c>
      <c r="F26" s="144">
        <v>53</v>
      </c>
      <c r="G26" s="144"/>
      <c r="H26" s="66">
        <f t="shared" si="0"/>
        <v>0</v>
      </c>
      <c r="I26" s="63"/>
      <c r="J26" s="63"/>
      <c r="K26" s="67"/>
      <c r="L26" s="67"/>
      <c r="M26" s="67"/>
      <c r="N26" s="67"/>
      <c r="O26" s="67"/>
      <c r="P26" s="67"/>
      <c r="Q26" s="67"/>
      <c r="R26" s="67"/>
      <c r="S26" s="67"/>
      <c r="T26" s="67"/>
    </row>
    <row r="27" spans="1:20" s="132" customFormat="1" ht="47.25" customHeight="1">
      <c r="A27" s="143">
        <v>23</v>
      </c>
      <c r="B27" s="137" t="s">
        <v>1038</v>
      </c>
      <c r="C27" s="135" t="s">
        <v>1039</v>
      </c>
      <c r="D27" s="137" t="s">
        <v>1117</v>
      </c>
      <c r="E27" s="147" t="s">
        <v>6</v>
      </c>
      <c r="F27" s="147">
        <v>1</v>
      </c>
      <c r="G27" s="147"/>
      <c r="H27" s="66">
        <f t="shared" si="0"/>
        <v>0</v>
      </c>
      <c r="I27" s="63"/>
      <c r="J27" s="63"/>
      <c r="K27" s="67"/>
      <c r="L27" s="67"/>
      <c r="M27" s="67"/>
      <c r="N27" s="67"/>
      <c r="O27" s="67"/>
      <c r="P27" s="67"/>
      <c r="Q27" s="67"/>
      <c r="R27" s="67"/>
      <c r="S27" s="67"/>
      <c r="T27" s="67"/>
    </row>
    <row r="28" spans="1:20" s="132" customFormat="1" ht="45" customHeight="1">
      <c r="A28" s="143">
        <v>24</v>
      </c>
      <c r="B28" s="137" t="s">
        <v>1095</v>
      </c>
      <c r="C28" s="135" t="s">
        <v>1039</v>
      </c>
      <c r="D28" s="137" t="s">
        <v>1096</v>
      </c>
      <c r="E28" s="135" t="s">
        <v>1097</v>
      </c>
      <c r="F28" s="145">
        <v>1</v>
      </c>
      <c r="G28" s="92"/>
      <c r="H28" s="66">
        <f t="shared" si="0"/>
        <v>0</v>
      </c>
      <c r="I28" s="63"/>
      <c r="J28" s="63"/>
      <c r="K28" s="67"/>
      <c r="L28" s="67"/>
      <c r="M28" s="67"/>
      <c r="N28" s="67"/>
      <c r="O28" s="67"/>
      <c r="P28" s="67"/>
      <c r="Q28" s="67"/>
      <c r="R28" s="67"/>
      <c r="S28" s="67"/>
      <c r="T28" s="67"/>
    </row>
    <row r="29" spans="1:20" s="132" customFormat="1" ht="45.75" customHeight="1">
      <c r="A29" s="143">
        <v>25</v>
      </c>
      <c r="B29" s="137" t="s">
        <v>1098</v>
      </c>
      <c r="C29" s="135" t="s">
        <v>1039</v>
      </c>
      <c r="D29" s="137" t="s">
        <v>1099</v>
      </c>
      <c r="E29" s="136" t="s">
        <v>1018</v>
      </c>
      <c r="F29" s="144">
        <v>850</v>
      </c>
      <c r="G29" s="92"/>
      <c r="H29" s="66">
        <f t="shared" si="0"/>
        <v>0</v>
      </c>
      <c r="I29" s="63"/>
      <c r="J29" s="63"/>
      <c r="K29" s="67"/>
      <c r="L29" s="67"/>
      <c r="M29" s="67"/>
      <c r="N29" s="67"/>
      <c r="O29" s="67"/>
      <c r="P29" s="67"/>
      <c r="Q29" s="67"/>
      <c r="R29" s="67"/>
      <c r="S29" s="67"/>
      <c r="T29" s="67"/>
    </row>
    <row r="30" spans="1:20" s="132" customFormat="1" ht="50.25" customHeight="1">
      <c r="A30" s="143">
        <v>26</v>
      </c>
      <c r="B30" s="137" t="s">
        <v>1100</v>
      </c>
      <c r="C30" s="135" t="s">
        <v>1039</v>
      </c>
      <c r="D30" s="137" t="s">
        <v>1101</v>
      </c>
      <c r="E30" s="135" t="s">
        <v>1036</v>
      </c>
      <c r="F30" s="144">
        <v>53</v>
      </c>
      <c r="G30" s="92"/>
      <c r="H30" s="66">
        <f t="shared" si="0"/>
        <v>0</v>
      </c>
      <c r="I30" s="63"/>
      <c r="J30" s="63"/>
      <c r="K30" s="67"/>
      <c r="L30" s="67"/>
      <c r="M30" s="67"/>
      <c r="N30" s="67"/>
      <c r="O30" s="67"/>
      <c r="P30" s="67"/>
      <c r="Q30" s="67"/>
      <c r="R30" s="67"/>
      <c r="S30" s="67"/>
      <c r="T30" s="67"/>
    </row>
    <row r="31" spans="1:20" s="67" customFormat="1" ht="48" customHeight="1">
      <c r="A31" s="137" t="s">
        <v>1102</v>
      </c>
      <c r="B31" s="137" t="s">
        <v>1103</v>
      </c>
      <c r="C31" s="135" t="s">
        <v>1039</v>
      </c>
      <c r="D31" s="137" t="s">
        <v>1104</v>
      </c>
      <c r="E31" s="135" t="s">
        <v>1070</v>
      </c>
      <c r="F31" s="144">
        <v>25</v>
      </c>
      <c r="G31" s="68"/>
      <c r="H31" s="66">
        <f t="shared" si="0"/>
        <v>0</v>
      </c>
      <c r="I31" s="63"/>
      <c r="J31" s="63"/>
    </row>
    <row r="32" spans="1:20" s="67" customFormat="1" ht="55.5" customHeight="1">
      <c r="A32" s="146">
        <v>27</v>
      </c>
      <c r="B32" s="137" t="s">
        <v>1031</v>
      </c>
      <c r="C32" s="135" t="s">
        <v>1039</v>
      </c>
      <c r="D32" s="137" t="s">
        <v>1032</v>
      </c>
      <c r="E32" s="135" t="s">
        <v>1028</v>
      </c>
      <c r="F32" s="144">
        <v>151.19999999999999</v>
      </c>
      <c r="G32" s="66"/>
      <c r="H32" s="66">
        <f t="shared" si="0"/>
        <v>0</v>
      </c>
      <c r="I32" s="63"/>
      <c r="J32" s="63"/>
    </row>
    <row r="33" spans="1:10" s="67" customFormat="1" ht="42" customHeight="1">
      <c r="A33" s="146">
        <v>28</v>
      </c>
      <c r="B33" s="137" t="s">
        <v>1033</v>
      </c>
      <c r="C33" s="135" t="s">
        <v>1039</v>
      </c>
      <c r="D33" s="137" t="s">
        <v>1112</v>
      </c>
      <c r="E33" s="135" t="s">
        <v>1028</v>
      </c>
      <c r="F33" s="144">
        <v>1512</v>
      </c>
      <c r="G33" s="66"/>
      <c r="H33" s="66">
        <f t="shared" si="0"/>
        <v>0</v>
      </c>
      <c r="I33" s="63"/>
      <c r="J33" s="63"/>
    </row>
    <row r="34" spans="1:10" s="133" customFormat="1" ht="42" customHeight="1">
      <c r="A34" s="139"/>
      <c r="B34" s="139"/>
      <c r="C34" s="140" t="s">
        <v>1039</v>
      </c>
      <c r="D34" s="141" t="s">
        <v>1118</v>
      </c>
      <c r="E34" s="139"/>
      <c r="F34" s="139"/>
      <c r="G34" s="68"/>
      <c r="H34" s="94"/>
      <c r="I34" s="131"/>
      <c r="J34" s="131"/>
    </row>
    <row r="35" spans="1:10" s="67" customFormat="1" ht="42.75" customHeight="1">
      <c r="A35" s="143">
        <v>29</v>
      </c>
      <c r="B35" s="137" t="s">
        <v>1041</v>
      </c>
      <c r="C35" s="135" t="s">
        <v>1039</v>
      </c>
      <c r="D35" s="137" t="s">
        <v>1043</v>
      </c>
      <c r="E35" s="135" t="s">
        <v>1028</v>
      </c>
      <c r="F35" s="144">
        <v>168</v>
      </c>
      <c r="G35" s="66"/>
      <c r="H35" s="66">
        <f t="shared" si="0"/>
        <v>0</v>
      </c>
      <c r="I35" s="63"/>
      <c r="J35" s="63"/>
    </row>
    <row r="36" spans="1:10" s="67" customFormat="1" ht="49.5" customHeight="1">
      <c r="A36" s="143">
        <v>30</v>
      </c>
      <c r="B36" s="137" t="s">
        <v>1045</v>
      </c>
      <c r="C36" s="135" t="s">
        <v>1039</v>
      </c>
      <c r="D36" s="137" t="s">
        <v>1116</v>
      </c>
      <c r="E36" s="136" t="s">
        <v>1018</v>
      </c>
      <c r="F36" s="144">
        <v>1400</v>
      </c>
      <c r="G36" s="66"/>
      <c r="H36" s="66">
        <f t="shared" si="0"/>
        <v>0</v>
      </c>
      <c r="I36" s="63"/>
      <c r="J36" s="63"/>
    </row>
    <row r="37" spans="1:10" s="67" customFormat="1" ht="30" customHeight="1">
      <c r="A37" s="143">
        <v>31</v>
      </c>
      <c r="B37" s="137" t="s">
        <v>1023</v>
      </c>
      <c r="C37" s="135" t="s">
        <v>1039</v>
      </c>
      <c r="D37" s="137" t="s">
        <v>1081</v>
      </c>
      <c r="E37" s="136" t="s">
        <v>1018</v>
      </c>
      <c r="F37" s="144">
        <v>650</v>
      </c>
      <c r="G37" s="66"/>
      <c r="H37" s="66">
        <f t="shared" si="0"/>
        <v>0</v>
      </c>
      <c r="I37" s="63"/>
      <c r="J37" s="63"/>
    </row>
    <row r="38" spans="1:10" s="67" customFormat="1" ht="83.25" customHeight="1">
      <c r="A38" s="143">
        <v>32</v>
      </c>
      <c r="B38" s="137" t="s">
        <v>1083</v>
      </c>
      <c r="C38" s="135" t="s">
        <v>1039</v>
      </c>
      <c r="D38" s="137" t="s">
        <v>1084</v>
      </c>
      <c r="E38" s="136" t="s">
        <v>1018</v>
      </c>
      <c r="F38" s="144">
        <v>700</v>
      </c>
      <c r="G38" s="66"/>
      <c r="H38" s="66">
        <f t="shared" si="0"/>
        <v>0</v>
      </c>
      <c r="I38" s="63"/>
      <c r="J38" s="63"/>
    </row>
    <row r="39" spans="1:10" s="67" customFormat="1" ht="49.5" customHeight="1">
      <c r="A39" s="146">
        <v>33</v>
      </c>
      <c r="B39" s="137" t="s">
        <v>1085</v>
      </c>
      <c r="C39" s="135" t="s">
        <v>1039</v>
      </c>
      <c r="D39" s="137" t="s">
        <v>1086</v>
      </c>
      <c r="E39" s="136" t="s">
        <v>1018</v>
      </c>
      <c r="F39" s="144">
        <v>624</v>
      </c>
      <c r="G39" s="66"/>
      <c r="H39" s="66">
        <f t="shared" si="0"/>
        <v>0</v>
      </c>
      <c r="I39" s="63"/>
      <c r="J39" s="63"/>
    </row>
    <row r="40" spans="1:10" s="67" customFormat="1" ht="30" customHeight="1">
      <c r="A40" s="143">
        <v>34</v>
      </c>
      <c r="B40" s="137" t="s">
        <v>1026</v>
      </c>
      <c r="C40" s="135" t="s">
        <v>1039</v>
      </c>
      <c r="D40" s="137" t="s">
        <v>1046</v>
      </c>
      <c r="E40" s="135" t="s">
        <v>1028</v>
      </c>
      <c r="F40" s="144">
        <v>168</v>
      </c>
      <c r="G40" s="127"/>
      <c r="H40" s="66">
        <f t="shared" si="0"/>
        <v>0</v>
      </c>
      <c r="I40" s="63"/>
      <c r="J40" s="63"/>
    </row>
    <row r="41" spans="1:10" s="67" customFormat="1" ht="50.25" customHeight="1">
      <c r="A41" s="143">
        <v>35</v>
      </c>
      <c r="B41" s="137" t="s">
        <v>1087</v>
      </c>
      <c r="C41" s="135" t="s">
        <v>1039</v>
      </c>
      <c r="D41" s="137" t="s">
        <v>1088</v>
      </c>
      <c r="E41" s="135" t="s">
        <v>1070</v>
      </c>
      <c r="F41" s="144">
        <v>64</v>
      </c>
      <c r="G41" s="68"/>
      <c r="H41" s="66">
        <f t="shared" si="0"/>
        <v>0</v>
      </c>
      <c r="I41" s="63"/>
      <c r="J41" s="63"/>
    </row>
    <row r="42" spans="1:10" s="67" customFormat="1" ht="54.75" customHeight="1">
      <c r="A42" s="143">
        <v>36</v>
      </c>
      <c r="B42" s="137" t="s">
        <v>1098</v>
      </c>
      <c r="C42" s="135" t="s">
        <v>1039</v>
      </c>
      <c r="D42" s="137" t="s">
        <v>1099</v>
      </c>
      <c r="E42" s="136" t="s">
        <v>1018</v>
      </c>
      <c r="F42" s="144">
        <v>700</v>
      </c>
      <c r="G42" s="66"/>
      <c r="H42" s="66">
        <f t="shared" si="0"/>
        <v>0</v>
      </c>
      <c r="I42" s="63"/>
      <c r="J42" s="63"/>
    </row>
    <row r="43" spans="1:10" s="67" customFormat="1" ht="46.5" customHeight="1">
      <c r="A43" s="146">
        <v>37</v>
      </c>
      <c r="B43" s="137" t="s">
        <v>1031</v>
      </c>
      <c r="C43" s="135" t="s">
        <v>1039</v>
      </c>
      <c r="D43" s="137" t="s">
        <v>1032</v>
      </c>
      <c r="E43" s="135" t="s">
        <v>1028</v>
      </c>
      <c r="F43" s="144">
        <v>60</v>
      </c>
      <c r="G43" s="68"/>
      <c r="H43" s="66">
        <f t="shared" si="0"/>
        <v>0</v>
      </c>
      <c r="I43" s="63"/>
      <c r="J43" s="63"/>
    </row>
    <row r="44" spans="1:10" s="67" customFormat="1" ht="45.75" customHeight="1">
      <c r="A44" s="146">
        <v>38</v>
      </c>
      <c r="B44" s="137" t="s">
        <v>1033</v>
      </c>
      <c r="C44" s="135" t="s">
        <v>1039</v>
      </c>
      <c r="D44" s="137" t="s">
        <v>1120</v>
      </c>
      <c r="E44" s="135" t="s">
        <v>1028</v>
      </c>
      <c r="F44" s="144">
        <v>600</v>
      </c>
      <c r="G44" s="66"/>
      <c r="H44" s="66">
        <f t="shared" si="0"/>
        <v>0</v>
      </c>
      <c r="I44" s="63"/>
      <c r="J44" s="63"/>
    </row>
    <row r="45" spans="1:10" s="67" customFormat="1" ht="49.5" customHeight="1">
      <c r="A45" s="143">
        <v>40</v>
      </c>
      <c r="B45" s="137" t="s">
        <v>1041</v>
      </c>
      <c r="C45" s="135" t="s">
        <v>1039</v>
      </c>
      <c r="D45" s="137" t="s">
        <v>1043</v>
      </c>
      <c r="E45" s="135" t="s">
        <v>1028</v>
      </c>
      <c r="F45" s="144">
        <v>96</v>
      </c>
      <c r="G45" s="68"/>
      <c r="H45" s="66">
        <f t="shared" si="0"/>
        <v>0</v>
      </c>
      <c r="I45" s="63"/>
      <c r="J45" s="63"/>
    </row>
    <row r="46" spans="1:10" s="67" customFormat="1" ht="55.5" customHeight="1">
      <c r="A46" s="143">
        <v>41</v>
      </c>
      <c r="B46" s="137" t="s">
        <v>1045</v>
      </c>
      <c r="C46" s="135" t="s">
        <v>1039</v>
      </c>
      <c r="D46" s="137" t="s">
        <v>1116</v>
      </c>
      <c r="E46" s="136" t="s">
        <v>1018</v>
      </c>
      <c r="F46" s="144">
        <v>800</v>
      </c>
      <c r="G46" s="66"/>
      <c r="H46" s="66">
        <f t="shared" si="0"/>
        <v>0</v>
      </c>
      <c r="I46" s="63"/>
      <c r="J46" s="63"/>
    </row>
    <row r="47" spans="1:10" s="67" customFormat="1" ht="30" customHeight="1">
      <c r="A47" s="143">
        <v>42</v>
      </c>
      <c r="B47" s="137" t="s">
        <v>1023</v>
      </c>
      <c r="C47" s="135" t="s">
        <v>1039</v>
      </c>
      <c r="D47" s="137" t="s">
        <v>1105</v>
      </c>
      <c r="E47" s="136" t="s">
        <v>1018</v>
      </c>
      <c r="F47" s="144">
        <v>150</v>
      </c>
      <c r="G47" s="66"/>
      <c r="H47" s="66">
        <f t="shared" si="0"/>
        <v>0</v>
      </c>
      <c r="I47" s="63"/>
      <c r="J47" s="63"/>
    </row>
    <row r="48" spans="1:10" s="67" customFormat="1" ht="48.75" customHeight="1">
      <c r="A48" s="143">
        <v>43</v>
      </c>
      <c r="B48" s="137" t="s">
        <v>1023</v>
      </c>
      <c r="C48" s="135" t="s">
        <v>1039</v>
      </c>
      <c r="D48" s="137" t="s">
        <v>1106</v>
      </c>
      <c r="E48" s="136" t="s">
        <v>1018</v>
      </c>
      <c r="F48" s="144">
        <v>250</v>
      </c>
      <c r="G48" s="66"/>
      <c r="H48" s="66">
        <f t="shared" si="0"/>
        <v>0</v>
      </c>
      <c r="I48" s="63"/>
      <c r="J48" s="63"/>
    </row>
    <row r="49" spans="1:20" s="67" customFormat="1" ht="42.75" customHeight="1">
      <c r="A49" s="143">
        <v>44</v>
      </c>
      <c r="B49" s="137" t="s">
        <v>1023</v>
      </c>
      <c r="C49" s="135" t="s">
        <v>1039</v>
      </c>
      <c r="D49" s="137" t="s">
        <v>1107</v>
      </c>
      <c r="E49" s="136" t="s">
        <v>1018</v>
      </c>
      <c r="F49" s="144">
        <v>150</v>
      </c>
      <c r="G49" s="66"/>
      <c r="H49" s="66">
        <f t="shared" si="0"/>
        <v>0</v>
      </c>
      <c r="I49" s="63"/>
      <c r="J49" s="63"/>
    </row>
    <row r="50" spans="1:20" s="67" customFormat="1" ht="30" customHeight="1">
      <c r="A50" s="143">
        <v>45</v>
      </c>
      <c r="B50" s="137" t="s">
        <v>1026</v>
      </c>
      <c r="C50" s="135" t="s">
        <v>1039</v>
      </c>
      <c r="D50" s="137" t="s">
        <v>1108</v>
      </c>
      <c r="E50" s="135" t="s">
        <v>1028</v>
      </c>
      <c r="F50" s="144">
        <v>168</v>
      </c>
      <c r="G50" s="66"/>
      <c r="H50" s="66">
        <f t="shared" si="0"/>
        <v>0</v>
      </c>
      <c r="I50" s="63"/>
      <c r="J50" s="63"/>
    </row>
    <row r="51" spans="1:20" s="67" customFormat="1" ht="30" customHeight="1">
      <c r="A51" s="143">
        <v>46</v>
      </c>
      <c r="B51" s="137" t="s">
        <v>1109</v>
      </c>
      <c r="C51" s="135" t="s">
        <v>1039</v>
      </c>
      <c r="D51" s="137" t="s">
        <v>1110</v>
      </c>
      <c r="E51" s="135" t="s">
        <v>1070</v>
      </c>
      <c r="F51" s="145">
        <v>11</v>
      </c>
      <c r="G51" s="127"/>
      <c r="H51" s="66">
        <f t="shared" si="0"/>
        <v>0</v>
      </c>
      <c r="I51" s="63"/>
      <c r="J51" s="63"/>
    </row>
    <row r="52" spans="1:20" s="67" customFormat="1" ht="30" customHeight="1">
      <c r="A52" s="143">
        <v>47</v>
      </c>
      <c r="B52" s="137" t="s">
        <v>1089</v>
      </c>
      <c r="C52" s="135" t="s">
        <v>1039</v>
      </c>
      <c r="D52" s="137" t="s">
        <v>1090</v>
      </c>
      <c r="E52" s="137" t="s">
        <v>1091</v>
      </c>
      <c r="F52" s="145">
        <v>8</v>
      </c>
      <c r="G52" s="68"/>
      <c r="H52" s="66">
        <f t="shared" si="0"/>
        <v>0</v>
      </c>
      <c r="I52" s="63"/>
      <c r="J52" s="63"/>
    </row>
    <row r="53" spans="1:20" s="133" customFormat="1" ht="30" customHeight="1">
      <c r="A53" s="139"/>
      <c r="B53" s="139"/>
      <c r="C53" s="140" t="s">
        <v>1039</v>
      </c>
      <c r="D53" s="141" t="s">
        <v>1040</v>
      </c>
      <c r="E53" s="139"/>
      <c r="F53" s="139"/>
      <c r="G53" s="94"/>
      <c r="H53" s="94"/>
      <c r="I53" s="131"/>
      <c r="J53" s="131"/>
    </row>
    <row r="54" spans="1:20" s="67" customFormat="1" ht="30" customHeight="1">
      <c r="A54" s="146">
        <v>48</v>
      </c>
      <c r="B54" s="137" t="s">
        <v>1034</v>
      </c>
      <c r="C54" s="135" t="s">
        <v>1039</v>
      </c>
      <c r="D54" s="137" t="s">
        <v>1037</v>
      </c>
      <c r="E54" s="135" t="s">
        <v>1036</v>
      </c>
      <c r="F54" s="145">
        <v>1</v>
      </c>
      <c r="G54" s="69"/>
      <c r="H54" s="66">
        <f t="shared" si="0"/>
        <v>0</v>
      </c>
      <c r="I54" s="63"/>
      <c r="J54" s="63"/>
    </row>
    <row r="55" spans="1:20" s="67" customFormat="1" ht="30" customHeight="1">
      <c r="A55" s="146">
        <v>49</v>
      </c>
      <c r="B55" s="137" t="s">
        <v>1034</v>
      </c>
      <c r="C55" s="135" t="s">
        <v>1039</v>
      </c>
      <c r="D55" s="137" t="s">
        <v>1035</v>
      </c>
      <c r="E55" s="135" t="s">
        <v>1036</v>
      </c>
      <c r="F55" s="145">
        <v>1</v>
      </c>
      <c r="G55" s="66"/>
      <c r="H55" s="66">
        <f t="shared" si="0"/>
        <v>0</v>
      </c>
      <c r="I55" s="63"/>
      <c r="J55" s="63"/>
    </row>
    <row r="56" spans="1:20" s="67" customFormat="1" ht="30" customHeight="1">
      <c r="A56" s="207" t="s">
        <v>22</v>
      </c>
      <c r="B56" s="207"/>
      <c r="C56" s="207"/>
      <c r="D56" s="207"/>
      <c r="E56" s="207"/>
      <c r="F56" s="207"/>
      <c r="G56" s="126"/>
      <c r="H56" s="93">
        <f>SUM(H5:H55)</f>
        <v>0</v>
      </c>
      <c r="I56" s="63"/>
      <c r="J56" s="63"/>
    </row>
    <row r="57" spans="1:20" s="70" customFormat="1" ht="30" customHeight="1">
      <c r="C57" s="71"/>
      <c r="E57" s="72"/>
      <c r="F57" s="73"/>
      <c r="G57" s="73"/>
      <c r="H57" s="73"/>
      <c r="I57" s="63"/>
      <c r="J57" s="63"/>
      <c r="K57" s="67"/>
      <c r="L57" s="67"/>
      <c r="M57" s="67"/>
      <c r="N57" s="67"/>
      <c r="O57" s="67"/>
      <c r="P57" s="67"/>
      <c r="Q57" s="67"/>
      <c r="R57" s="67"/>
      <c r="S57" s="63"/>
      <c r="T57" s="63"/>
    </row>
    <row r="58" spans="1:20" s="63" customFormat="1">
      <c r="A58" s="70"/>
      <c r="B58" s="70"/>
      <c r="C58" s="71"/>
      <c r="D58" s="70"/>
      <c r="E58" s="72"/>
      <c r="F58" s="73"/>
      <c r="G58" s="73"/>
      <c r="H58" s="73"/>
      <c r="K58" s="67"/>
      <c r="L58" s="67"/>
      <c r="M58" s="67"/>
      <c r="N58" s="67"/>
      <c r="O58" s="67"/>
      <c r="P58" s="67"/>
      <c r="Q58" s="67"/>
      <c r="R58" s="67"/>
    </row>
    <row r="59" spans="1:20" s="63" customFormat="1">
      <c r="A59" s="70"/>
      <c r="B59" s="70"/>
      <c r="C59" s="71"/>
      <c r="D59" s="70"/>
      <c r="E59" s="72"/>
      <c r="F59" s="73"/>
      <c r="G59" s="73"/>
      <c r="H59" s="73"/>
      <c r="K59" s="67"/>
      <c r="L59" s="67"/>
      <c r="M59" s="67"/>
      <c r="N59" s="67"/>
      <c r="O59" s="67"/>
      <c r="P59" s="67"/>
      <c r="Q59" s="67"/>
      <c r="R59" s="67"/>
    </row>
  </sheetData>
  <mergeCells count="3">
    <mergeCell ref="A56:F56"/>
    <mergeCell ref="A1:H1"/>
    <mergeCell ref="A2:H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5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1"/>
  <sheetViews>
    <sheetView view="pageBreakPreview" zoomScaleNormal="100" workbookViewId="0">
      <selection activeCell="N15" sqref="N15"/>
    </sheetView>
  </sheetViews>
  <sheetFormatPr defaultColWidth="9.140625" defaultRowHeight="15"/>
  <cols>
    <col min="1" max="1" width="7" style="70" customWidth="1"/>
    <col min="2" max="2" width="13.7109375" style="70" customWidth="1"/>
    <col min="3" max="3" width="11.7109375" style="71" customWidth="1"/>
    <col min="4" max="4" width="35" style="70" customWidth="1"/>
    <col min="5" max="5" width="10.7109375" style="72" customWidth="1"/>
    <col min="6" max="6" width="13.7109375" style="85" customWidth="1"/>
    <col min="7" max="7" width="13.7109375" style="73" customWidth="1"/>
    <col min="8" max="8" width="15.42578125" style="63" customWidth="1"/>
    <col min="9" max="1024" width="9.140625" style="63" customWidth="1"/>
    <col min="1025" max="16384" width="9.140625" style="74"/>
  </cols>
  <sheetData>
    <row r="1" spans="1:1025" ht="63" customHeight="1">
      <c r="A1" s="211" t="str">
        <f>zzk!A1</f>
        <v>Przebudowa ulicy Grunwaldzkiej</v>
      </c>
      <c r="B1" s="211"/>
      <c r="C1" s="211"/>
      <c r="D1" s="211"/>
      <c r="E1" s="211"/>
      <c r="F1" s="211"/>
      <c r="G1" s="211"/>
      <c r="H1" s="211"/>
    </row>
    <row r="2" spans="1:1025" ht="30" customHeight="1">
      <c r="A2" s="212" t="str">
        <f>zzk!B8</f>
        <v>Kanał technologiczny</v>
      </c>
      <c r="B2" s="212"/>
      <c r="C2" s="212"/>
      <c r="D2" s="212"/>
      <c r="E2" s="212"/>
      <c r="F2" s="212"/>
      <c r="G2" s="212"/>
      <c r="H2" s="212"/>
    </row>
    <row r="3" spans="1:1025" ht="15" customHeight="1">
      <c r="A3" s="207" t="s">
        <v>0</v>
      </c>
      <c r="B3" s="207" t="s">
        <v>48</v>
      </c>
      <c r="C3" s="207" t="s">
        <v>1</v>
      </c>
      <c r="D3" s="213" t="s">
        <v>2</v>
      </c>
      <c r="E3" s="207" t="s">
        <v>3</v>
      </c>
      <c r="F3" s="207"/>
      <c r="G3" s="210" t="s">
        <v>8</v>
      </c>
      <c r="H3" s="210" t="s">
        <v>9</v>
      </c>
      <c r="AMK3" s="63"/>
    </row>
    <row r="4" spans="1:1025" ht="15" customHeight="1">
      <c r="A4" s="207"/>
      <c r="B4" s="207"/>
      <c r="C4" s="207"/>
      <c r="D4" s="213"/>
      <c r="E4" s="64" t="s">
        <v>4</v>
      </c>
      <c r="F4" s="83" t="s">
        <v>10</v>
      </c>
      <c r="G4" s="210"/>
      <c r="H4" s="210"/>
      <c r="AMK4" s="63"/>
    </row>
    <row r="5" spans="1:1025" ht="78" customHeight="1">
      <c r="A5" s="75">
        <v>1</v>
      </c>
      <c r="B5" s="76" t="s">
        <v>1011</v>
      </c>
      <c r="C5" s="77" t="s">
        <v>1012</v>
      </c>
      <c r="D5" s="76" t="s">
        <v>1013</v>
      </c>
      <c r="E5" s="76" t="s">
        <v>1014</v>
      </c>
      <c r="F5" s="84">
        <v>2</v>
      </c>
      <c r="G5" s="78"/>
      <c r="H5" s="69">
        <f>F5*G5</f>
        <v>0</v>
      </c>
      <c r="AMH5" s="74"/>
      <c r="AMI5" s="74"/>
      <c r="AMJ5" s="74"/>
    </row>
    <row r="6" spans="1:1025" ht="70.5" customHeight="1">
      <c r="A6" s="75">
        <v>2</v>
      </c>
      <c r="B6" s="76" t="s">
        <v>1011</v>
      </c>
      <c r="C6" s="77" t="s">
        <v>1012</v>
      </c>
      <c r="D6" s="76" t="s">
        <v>1015</v>
      </c>
      <c r="E6" s="76" t="s">
        <v>1014</v>
      </c>
      <c r="F6" s="84">
        <v>3</v>
      </c>
      <c r="G6" s="78"/>
      <c r="H6" s="69">
        <f t="shared" ref="H6:H17" si="0">F6*G6</f>
        <v>0</v>
      </c>
      <c r="L6" s="79"/>
      <c r="M6" s="79"/>
      <c r="N6" s="79"/>
      <c r="O6" s="79"/>
      <c r="P6" s="79"/>
      <c r="AMH6" s="74"/>
      <c r="AMI6" s="74"/>
      <c r="AMJ6" s="74"/>
    </row>
    <row r="7" spans="1:1025" s="67" customFormat="1" ht="62.25" customHeight="1">
      <c r="A7" s="75">
        <v>3</v>
      </c>
      <c r="B7" s="76" t="s">
        <v>1016</v>
      </c>
      <c r="C7" s="77" t="s">
        <v>1012</v>
      </c>
      <c r="D7" s="76" t="s">
        <v>1017</v>
      </c>
      <c r="E7" s="77" t="s">
        <v>1018</v>
      </c>
      <c r="F7" s="84">
        <v>242</v>
      </c>
      <c r="G7" s="80"/>
      <c r="H7" s="69">
        <f t="shared" si="0"/>
        <v>0</v>
      </c>
      <c r="I7" s="63"/>
      <c r="J7" s="63"/>
    </row>
    <row r="8" spans="1:1025" s="67" customFormat="1" ht="62.25" customHeight="1">
      <c r="A8" s="75">
        <v>4</v>
      </c>
      <c r="B8" s="76" t="s">
        <v>1019</v>
      </c>
      <c r="C8" s="77" t="s">
        <v>1012</v>
      </c>
      <c r="D8" s="76" t="s">
        <v>1020</v>
      </c>
      <c r="E8" s="77" t="s">
        <v>1018</v>
      </c>
      <c r="F8" s="84">
        <v>100</v>
      </c>
      <c r="G8" s="80"/>
      <c r="H8" s="69">
        <f t="shared" si="0"/>
        <v>0</v>
      </c>
      <c r="I8" s="63"/>
      <c r="J8" s="63"/>
    </row>
    <row r="9" spans="1:1025" s="67" customFormat="1" ht="62.25" customHeight="1">
      <c r="A9" s="75">
        <v>5</v>
      </c>
      <c r="B9" s="76" t="s">
        <v>1021</v>
      </c>
      <c r="C9" s="77" t="s">
        <v>1022</v>
      </c>
      <c r="D9" s="155" t="s">
        <v>1231</v>
      </c>
      <c r="E9" s="156" t="s">
        <v>1018</v>
      </c>
      <c r="F9" s="157">
        <v>342</v>
      </c>
      <c r="G9" s="80"/>
      <c r="H9" s="69">
        <f t="shared" si="0"/>
        <v>0</v>
      </c>
      <c r="I9" s="63"/>
      <c r="J9" s="63"/>
    </row>
    <row r="10" spans="1:1025" s="67" customFormat="1" ht="62.25" customHeight="1">
      <c r="A10" s="81">
        <v>6</v>
      </c>
      <c r="B10" s="76" t="s">
        <v>1023</v>
      </c>
      <c r="C10" s="77" t="s">
        <v>1012</v>
      </c>
      <c r="D10" s="155" t="s">
        <v>1024</v>
      </c>
      <c r="E10" s="156" t="s">
        <v>1018</v>
      </c>
      <c r="F10" s="157">
        <v>30</v>
      </c>
      <c r="G10" s="80"/>
      <c r="H10" s="69">
        <f t="shared" si="0"/>
        <v>0</v>
      </c>
      <c r="I10" s="63"/>
      <c r="J10" s="63"/>
    </row>
    <row r="11" spans="1:1025" s="67" customFormat="1" ht="62.25" customHeight="1">
      <c r="A11" s="81">
        <v>7</v>
      </c>
      <c r="B11" s="76" t="s">
        <v>1025</v>
      </c>
      <c r="C11" s="77" t="s">
        <v>1012</v>
      </c>
      <c r="D11" s="155" t="s">
        <v>1115</v>
      </c>
      <c r="E11" s="156" t="s">
        <v>1018</v>
      </c>
      <c r="F11" s="157">
        <v>496</v>
      </c>
      <c r="G11" s="80"/>
      <c r="H11" s="69">
        <f t="shared" si="0"/>
        <v>0</v>
      </c>
      <c r="I11" s="129"/>
      <c r="J11" s="63"/>
    </row>
    <row r="12" spans="1:1025" s="67" customFormat="1" ht="30" customHeight="1">
      <c r="A12" s="81">
        <v>8</v>
      </c>
      <c r="B12" s="76" t="s">
        <v>1026</v>
      </c>
      <c r="C12" s="77" t="s">
        <v>1012</v>
      </c>
      <c r="D12" s="155" t="s">
        <v>1027</v>
      </c>
      <c r="E12" s="156" t="s">
        <v>1028</v>
      </c>
      <c r="F12" s="157">
        <v>119.4</v>
      </c>
      <c r="G12" s="80"/>
      <c r="H12" s="69">
        <f t="shared" si="0"/>
        <v>0</v>
      </c>
      <c r="I12" s="63"/>
      <c r="J12" s="63"/>
    </row>
    <row r="13" spans="1:1025" s="67" customFormat="1" ht="30" customHeight="1">
      <c r="A13" s="75">
        <v>9</v>
      </c>
      <c r="B13" s="76" t="s">
        <v>1029</v>
      </c>
      <c r="C13" s="77" t="s">
        <v>1012</v>
      </c>
      <c r="D13" s="155" t="s">
        <v>1030</v>
      </c>
      <c r="E13" s="156" t="s">
        <v>1018</v>
      </c>
      <c r="F13" s="157">
        <v>1068</v>
      </c>
      <c r="G13" s="82"/>
      <c r="H13" s="69">
        <f t="shared" si="0"/>
        <v>0</v>
      </c>
      <c r="I13" s="63"/>
      <c r="J13" s="63"/>
    </row>
    <row r="14" spans="1:1025" s="67" customFormat="1" ht="30" customHeight="1">
      <c r="A14" s="75">
        <v>10</v>
      </c>
      <c r="B14" s="76" t="s">
        <v>1031</v>
      </c>
      <c r="C14" s="77" t="s">
        <v>1012</v>
      </c>
      <c r="D14" s="155" t="s">
        <v>1032</v>
      </c>
      <c r="E14" s="156" t="s">
        <v>1028</v>
      </c>
      <c r="F14" s="157">
        <v>119.4</v>
      </c>
      <c r="G14" s="80"/>
      <c r="H14" s="69">
        <f t="shared" si="0"/>
        <v>0</v>
      </c>
      <c r="I14" s="63"/>
      <c r="J14" s="63"/>
    </row>
    <row r="15" spans="1:1025" s="67" customFormat="1" ht="30" customHeight="1">
      <c r="A15" s="75">
        <v>11</v>
      </c>
      <c r="B15" s="76" t="s">
        <v>1033</v>
      </c>
      <c r="C15" s="77" t="s">
        <v>1012</v>
      </c>
      <c r="D15" s="155" t="s">
        <v>1114</v>
      </c>
      <c r="E15" s="156" t="s">
        <v>1028</v>
      </c>
      <c r="F15" s="157">
        <v>1194</v>
      </c>
      <c r="G15" s="80"/>
      <c r="H15" s="69">
        <f t="shared" si="0"/>
        <v>0</v>
      </c>
      <c r="I15" s="129"/>
      <c r="J15" s="63"/>
    </row>
    <row r="16" spans="1:1025" s="67" customFormat="1" ht="30" customHeight="1">
      <c r="A16" s="75">
        <v>12</v>
      </c>
      <c r="B16" s="76" t="s">
        <v>1034</v>
      </c>
      <c r="C16" s="77" t="s">
        <v>1012</v>
      </c>
      <c r="D16" s="76" t="s">
        <v>1035</v>
      </c>
      <c r="E16" s="77" t="s">
        <v>1036</v>
      </c>
      <c r="F16" s="84">
        <v>1</v>
      </c>
      <c r="G16" s="78"/>
      <c r="H16" s="69">
        <f t="shared" si="0"/>
        <v>0</v>
      </c>
      <c r="I16" s="63"/>
      <c r="J16" s="63"/>
    </row>
    <row r="17" spans="1:19" s="67" customFormat="1" ht="30" customHeight="1">
      <c r="A17" s="75">
        <v>13</v>
      </c>
      <c r="B17" s="76" t="s">
        <v>1034</v>
      </c>
      <c r="C17" s="77" t="s">
        <v>1012</v>
      </c>
      <c r="D17" s="76" t="s">
        <v>1037</v>
      </c>
      <c r="E17" s="77" t="s">
        <v>1036</v>
      </c>
      <c r="F17" s="84">
        <v>1</v>
      </c>
      <c r="G17" s="78"/>
      <c r="H17" s="69">
        <f t="shared" si="0"/>
        <v>0</v>
      </c>
      <c r="I17" s="63"/>
      <c r="J17" s="63"/>
    </row>
    <row r="18" spans="1:19" s="67" customFormat="1" ht="30" customHeight="1">
      <c r="A18" s="207" t="s">
        <v>22</v>
      </c>
      <c r="B18" s="207"/>
      <c r="C18" s="207"/>
      <c r="D18" s="207"/>
      <c r="E18" s="207"/>
      <c r="F18" s="207"/>
      <c r="G18" s="64"/>
      <c r="H18" s="65">
        <f>SUM(G3:G17)</f>
        <v>0</v>
      </c>
      <c r="I18" s="63"/>
      <c r="J18" s="63"/>
    </row>
    <row r="19" spans="1:19" s="70" customFormat="1" ht="30" customHeight="1">
      <c r="C19" s="71"/>
      <c r="E19" s="72"/>
      <c r="F19" s="85"/>
      <c r="G19" s="73"/>
      <c r="H19" s="63"/>
      <c r="I19" s="63"/>
      <c r="J19" s="67"/>
      <c r="K19" s="67"/>
      <c r="L19" s="67"/>
      <c r="M19" s="67"/>
      <c r="N19" s="67"/>
      <c r="O19" s="67"/>
      <c r="P19" s="67"/>
      <c r="Q19" s="67"/>
      <c r="R19" s="63"/>
      <c r="S19" s="63"/>
    </row>
    <row r="20" spans="1:19" s="63" customFormat="1" ht="12.75">
      <c r="A20" s="70"/>
      <c r="B20" s="70"/>
      <c r="C20" s="71"/>
      <c r="D20" s="70"/>
      <c r="E20" s="72"/>
      <c r="F20" s="85"/>
      <c r="G20" s="73"/>
      <c r="J20" s="67"/>
      <c r="K20" s="67"/>
      <c r="L20" s="67"/>
      <c r="M20" s="67"/>
      <c r="N20" s="67"/>
      <c r="O20" s="67"/>
      <c r="P20" s="67"/>
      <c r="Q20" s="67"/>
    </row>
    <row r="21" spans="1:19" s="63" customFormat="1" ht="12.75">
      <c r="A21" s="70"/>
      <c r="B21" s="70"/>
      <c r="C21" s="71"/>
      <c r="D21" s="70"/>
      <c r="E21" s="72"/>
      <c r="F21" s="85"/>
      <c r="G21" s="73"/>
      <c r="J21" s="67"/>
      <c r="K21" s="67"/>
      <c r="L21" s="67"/>
      <c r="M21" s="67"/>
      <c r="N21" s="67"/>
      <c r="O21" s="67"/>
      <c r="P21" s="67"/>
      <c r="Q21" s="67"/>
    </row>
  </sheetData>
  <mergeCells count="10">
    <mergeCell ref="A18:F18"/>
    <mergeCell ref="A3:A4"/>
    <mergeCell ref="C3:C4"/>
    <mergeCell ref="D3:D4"/>
    <mergeCell ref="E3:F3"/>
    <mergeCell ref="G3:G4"/>
    <mergeCell ref="H3:H4"/>
    <mergeCell ref="B3:B4"/>
    <mergeCell ref="A1:H1"/>
    <mergeCell ref="A2:H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4" firstPageNumber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view="pageBreakPreview" zoomScale="115" zoomScaleNormal="100" zoomScaleSheetLayoutView="115" workbookViewId="0">
      <pane ySplit="4" topLeftCell="A8" activePane="bottomLeft" state="frozenSplit"/>
      <selection activeCell="G26" sqref="G26"/>
      <selection pane="bottomLeft" activeCell="L14" sqref="L14"/>
    </sheetView>
  </sheetViews>
  <sheetFormatPr defaultColWidth="9.140625" defaultRowHeight="12.75"/>
  <cols>
    <col min="1" max="1" width="7" style="5" customWidth="1"/>
    <col min="2" max="2" width="13.7109375" style="5" customWidth="1"/>
    <col min="3" max="3" width="13.42578125" style="6" customWidth="1"/>
    <col min="4" max="4" width="33.5703125" style="5" customWidth="1"/>
    <col min="5" max="5" width="10.7109375" style="8" customWidth="1"/>
    <col min="6" max="7" width="13.7109375" style="51" customWidth="1"/>
    <col min="8" max="16384" width="9.140625" style="4"/>
  </cols>
  <sheetData>
    <row r="1" spans="1:9" ht="90" customHeight="1">
      <c r="A1" s="169" t="str">
        <f>zzk!A1</f>
        <v>Przebudowa ulicy Grunwaldzkiej</v>
      </c>
      <c r="B1" s="169"/>
      <c r="C1" s="169"/>
      <c r="D1" s="169"/>
      <c r="E1" s="169"/>
      <c r="F1" s="169"/>
      <c r="G1" s="169"/>
      <c r="H1" s="169"/>
    </row>
    <row r="2" spans="1:9" ht="30" customHeight="1">
      <c r="A2" s="215" t="str">
        <f>zzk!B9</f>
        <v>Monitoring</v>
      </c>
      <c r="B2" s="215"/>
      <c r="C2" s="215"/>
      <c r="D2" s="215"/>
      <c r="E2" s="215"/>
      <c r="F2" s="215"/>
      <c r="G2" s="215"/>
      <c r="H2" s="215"/>
    </row>
    <row r="3" spans="1:9" ht="15" customHeight="1">
      <c r="A3" s="174" t="s">
        <v>0</v>
      </c>
      <c r="B3" s="216" t="s">
        <v>48</v>
      </c>
      <c r="C3" s="174" t="s">
        <v>1</v>
      </c>
      <c r="D3" s="218" t="s">
        <v>2</v>
      </c>
      <c r="E3" s="174" t="s">
        <v>3</v>
      </c>
      <c r="F3" s="174"/>
      <c r="G3" s="214" t="s">
        <v>8</v>
      </c>
      <c r="H3" s="214" t="s">
        <v>9</v>
      </c>
    </row>
    <row r="4" spans="1:9" ht="15" customHeight="1">
      <c r="A4" s="174"/>
      <c r="B4" s="216"/>
      <c r="C4" s="174"/>
      <c r="D4" s="218"/>
      <c r="E4" s="57" t="s">
        <v>4</v>
      </c>
      <c r="F4" s="50" t="s">
        <v>10</v>
      </c>
      <c r="G4" s="214"/>
      <c r="H4" s="214"/>
    </row>
    <row r="5" spans="1:9" ht="72" customHeight="1">
      <c r="A5" s="91">
        <v>1</v>
      </c>
      <c r="B5" s="87" t="s">
        <v>624</v>
      </c>
      <c r="C5" s="86" t="s">
        <v>625</v>
      </c>
      <c r="D5" s="87" t="s">
        <v>1127</v>
      </c>
      <c r="E5" s="87" t="s">
        <v>626</v>
      </c>
      <c r="F5" s="90">
        <v>9</v>
      </c>
      <c r="G5" s="90"/>
      <c r="H5" s="95">
        <f>F5*G5</f>
        <v>0</v>
      </c>
    </row>
    <row r="6" spans="1:9" ht="80.25" customHeight="1">
      <c r="A6" s="91">
        <v>2</v>
      </c>
      <c r="B6" s="87" t="s">
        <v>627</v>
      </c>
      <c r="C6" s="86" t="s">
        <v>625</v>
      </c>
      <c r="D6" s="87" t="s">
        <v>628</v>
      </c>
      <c r="E6" s="86" t="s">
        <v>615</v>
      </c>
      <c r="F6" s="89">
        <v>250</v>
      </c>
      <c r="G6" s="89"/>
      <c r="H6" s="95">
        <f t="shared" ref="H6:H16" si="0">F6*G6</f>
        <v>0</v>
      </c>
    </row>
    <row r="7" spans="1:9" ht="90.75" customHeight="1">
      <c r="A7" s="91">
        <v>3</v>
      </c>
      <c r="B7" s="87" t="s">
        <v>627</v>
      </c>
      <c r="C7" s="86" t="s">
        <v>625</v>
      </c>
      <c r="D7" s="87" t="s">
        <v>628</v>
      </c>
      <c r="E7" s="86" t="s">
        <v>615</v>
      </c>
      <c r="F7" s="89">
        <v>30</v>
      </c>
      <c r="G7" s="89"/>
      <c r="H7" s="95">
        <f t="shared" si="0"/>
        <v>0</v>
      </c>
    </row>
    <row r="8" spans="1:9" ht="47.25" customHeight="1">
      <c r="A8" s="91">
        <v>4</v>
      </c>
      <c r="B8" s="87" t="s">
        <v>629</v>
      </c>
      <c r="C8" s="86" t="s">
        <v>636</v>
      </c>
      <c r="D8" s="87" t="s">
        <v>630</v>
      </c>
      <c r="E8" s="86" t="s">
        <v>615</v>
      </c>
      <c r="F8" s="89">
        <v>280</v>
      </c>
      <c r="G8" s="89"/>
      <c r="H8" s="95">
        <f t="shared" si="0"/>
        <v>0</v>
      </c>
    </row>
    <row r="9" spans="1:9" ht="42.75" customHeight="1">
      <c r="A9" s="88">
        <v>5</v>
      </c>
      <c r="B9" s="87" t="s">
        <v>616</v>
      </c>
      <c r="C9" s="86" t="s">
        <v>625</v>
      </c>
      <c r="D9" s="87" t="s">
        <v>631</v>
      </c>
      <c r="E9" s="86" t="s">
        <v>615</v>
      </c>
      <c r="F9" s="89">
        <v>40</v>
      </c>
      <c r="G9" s="89"/>
      <c r="H9" s="95">
        <f t="shared" si="0"/>
        <v>0</v>
      </c>
    </row>
    <row r="10" spans="1:9" ht="55.5" customHeight="1">
      <c r="A10" s="88">
        <v>6</v>
      </c>
      <c r="B10" s="87" t="s">
        <v>632</v>
      </c>
      <c r="C10" s="86" t="s">
        <v>625</v>
      </c>
      <c r="D10" s="158" t="s">
        <v>1113</v>
      </c>
      <c r="E10" s="159" t="s">
        <v>615</v>
      </c>
      <c r="F10" s="160">
        <v>560</v>
      </c>
      <c r="G10" s="89"/>
      <c r="H10" s="95">
        <f t="shared" si="0"/>
        <v>0</v>
      </c>
      <c r="I10" s="129"/>
    </row>
    <row r="11" spans="1:9" ht="30" customHeight="1">
      <c r="A11" s="88">
        <v>7</v>
      </c>
      <c r="B11" s="87" t="s">
        <v>617</v>
      </c>
      <c r="C11" s="86" t="s">
        <v>625</v>
      </c>
      <c r="D11" s="158" t="s">
        <v>633</v>
      </c>
      <c r="E11" s="159" t="s">
        <v>614</v>
      </c>
      <c r="F11" s="160">
        <v>80</v>
      </c>
      <c r="G11" s="89"/>
      <c r="H11" s="95">
        <f t="shared" si="0"/>
        <v>0</v>
      </c>
    </row>
    <row r="12" spans="1:9" ht="30" customHeight="1">
      <c r="A12" s="91">
        <v>8</v>
      </c>
      <c r="B12" s="87" t="s">
        <v>634</v>
      </c>
      <c r="C12" s="86" t="s">
        <v>625</v>
      </c>
      <c r="D12" s="158" t="s">
        <v>635</v>
      </c>
      <c r="E12" s="159" t="s">
        <v>615</v>
      </c>
      <c r="F12" s="160">
        <v>280</v>
      </c>
      <c r="G12" s="89"/>
      <c r="H12" s="95">
        <f t="shared" si="0"/>
        <v>0</v>
      </c>
    </row>
    <row r="13" spans="1:9" ht="30" customHeight="1">
      <c r="A13" s="91">
        <v>9</v>
      </c>
      <c r="B13" s="87" t="s">
        <v>618</v>
      </c>
      <c r="C13" s="86" t="s">
        <v>625</v>
      </c>
      <c r="D13" s="158" t="s">
        <v>619</v>
      </c>
      <c r="E13" s="159" t="s">
        <v>614</v>
      </c>
      <c r="F13" s="160">
        <v>80</v>
      </c>
      <c r="G13" s="89"/>
      <c r="H13" s="95">
        <f t="shared" si="0"/>
        <v>0</v>
      </c>
    </row>
    <row r="14" spans="1:9" ht="60" customHeight="1">
      <c r="A14" s="91">
        <v>10</v>
      </c>
      <c r="B14" s="87" t="s">
        <v>620</v>
      </c>
      <c r="C14" s="86" t="s">
        <v>625</v>
      </c>
      <c r="D14" s="158" t="s">
        <v>1114</v>
      </c>
      <c r="E14" s="159" t="s">
        <v>614</v>
      </c>
      <c r="F14" s="160">
        <v>800</v>
      </c>
      <c r="G14" s="89"/>
      <c r="H14" s="95">
        <f t="shared" si="0"/>
        <v>0</v>
      </c>
      <c r="I14" s="129"/>
    </row>
    <row r="15" spans="1:9" ht="60" customHeight="1">
      <c r="A15" s="91">
        <v>11</v>
      </c>
      <c r="B15" s="87" t="s">
        <v>621</v>
      </c>
      <c r="C15" s="86" t="s">
        <v>625</v>
      </c>
      <c r="D15" s="158" t="s">
        <v>623</v>
      </c>
      <c r="E15" s="159" t="s">
        <v>613</v>
      </c>
      <c r="F15" s="161">
        <v>1</v>
      </c>
      <c r="G15" s="90"/>
      <c r="H15" s="95">
        <f t="shared" si="0"/>
        <v>0</v>
      </c>
    </row>
    <row r="16" spans="1:9" ht="30" customHeight="1">
      <c r="A16" s="91">
        <v>12</v>
      </c>
      <c r="B16" s="87" t="s">
        <v>621</v>
      </c>
      <c r="C16" s="86" t="s">
        <v>625</v>
      </c>
      <c r="D16" s="87" t="s">
        <v>622</v>
      </c>
      <c r="E16" s="86" t="s">
        <v>613</v>
      </c>
      <c r="F16" s="90">
        <v>1</v>
      </c>
      <c r="G16" s="90"/>
      <c r="H16" s="95">
        <f t="shared" si="0"/>
        <v>0</v>
      </c>
    </row>
    <row r="17" spans="1:8" ht="30" customHeight="1">
      <c r="A17" s="217" t="s">
        <v>22</v>
      </c>
      <c r="B17" s="217"/>
      <c r="C17" s="217"/>
      <c r="D17" s="217"/>
      <c r="E17" s="217"/>
      <c r="F17" s="217"/>
      <c r="G17" s="3"/>
      <c r="H17" s="52">
        <f>SUM(H5:H16)</f>
        <v>0</v>
      </c>
    </row>
  </sheetData>
  <mergeCells count="10">
    <mergeCell ref="A17:F17"/>
    <mergeCell ref="A3:A4"/>
    <mergeCell ref="C3:C4"/>
    <mergeCell ref="D3:D4"/>
    <mergeCell ref="E3:F3"/>
    <mergeCell ref="G3:G4"/>
    <mergeCell ref="H3:H4"/>
    <mergeCell ref="A1:H1"/>
    <mergeCell ref="A2:H2"/>
    <mergeCell ref="B3:B4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view="pageBreakPreview" zoomScaleNormal="100" zoomScaleSheetLayoutView="100" workbookViewId="0">
      <pane ySplit="6" topLeftCell="A82" activePane="bottomLeft" state="frozenSplit"/>
      <selection activeCell="G26" sqref="G26"/>
      <selection pane="bottomLeft" activeCell="A3" sqref="A3"/>
    </sheetView>
  </sheetViews>
  <sheetFormatPr defaultRowHeight="15"/>
  <cols>
    <col min="1" max="1" width="14.28515625" customWidth="1"/>
    <col min="2" max="3" width="28.5703125" customWidth="1"/>
    <col min="4" max="4" width="57.140625" customWidth="1"/>
    <col min="5" max="8" width="14.28515625" customWidth="1"/>
    <col min="257" max="257" width="14.28515625" customWidth="1"/>
    <col min="258" max="259" width="28.5703125" customWidth="1"/>
    <col min="260" max="260" width="57.140625" customWidth="1"/>
    <col min="261" max="264" width="14.28515625" customWidth="1"/>
    <col min="513" max="513" width="14.28515625" customWidth="1"/>
    <col min="514" max="515" width="28.5703125" customWidth="1"/>
    <col min="516" max="516" width="57.140625" customWidth="1"/>
    <col min="517" max="520" width="14.28515625" customWidth="1"/>
    <col min="769" max="769" width="14.28515625" customWidth="1"/>
    <col min="770" max="771" width="28.5703125" customWidth="1"/>
    <col min="772" max="772" width="57.140625" customWidth="1"/>
    <col min="773" max="776" width="14.28515625" customWidth="1"/>
    <col min="1025" max="1025" width="14.28515625" customWidth="1"/>
    <col min="1026" max="1027" width="28.5703125" customWidth="1"/>
    <col min="1028" max="1028" width="57.140625" customWidth="1"/>
    <col min="1029" max="1032" width="14.28515625" customWidth="1"/>
    <col min="1281" max="1281" width="14.28515625" customWidth="1"/>
    <col min="1282" max="1283" width="28.5703125" customWidth="1"/>
    <col min="1284" max="1284" width="57.140625" customWidth="1"/>
    <col min="1285" max="1288" width="14.28515625" customWidth="1"/>
    <col min="1537" max="1537" width="14.28515625" customWidth="1"/>
    <col min="1538" max="1539" width="28.5703125" customWidth="1"/>
    <col min="1540" max="1540" width="57.140625" customWidth="1"/>
    <col min="1541" max="1544" width="14.28515625" customWidth="1"/>
    <col min="1793" max="1793" width="14.28515625" customWidth="1"/>
    <col min="1794" max="1795" width="28.5703125" customWidth="1"/>
    <col min="1796" max="1796" width="57.140625" customWidth="1"/>
    <col min="1797" max="1800" width="14.28515625" customWidth="1"/>
    <col min="2049" max="2049" width="14.28515625" customWidth="1"/>
    <col min="2050" max="2051" width="28.5703125" customWidth="1"/>
    <col min="2052" max="2052" width="57.140625" customWidth="1"/>
    <col min="2053" max="2056" width="14.28515625" customWidth="1"/>
    <col min="2305" max="2305" width="14.28515625" customWidth="1"/>
    <col min="2306" max="2307" width="28.5703125" customWidth="1"/>
    <col min="2308" max="2308" width="57.140625" customWidth="1"/>
    <col min="2309" max="2312" width="14.28515625" customWidth="1"/>
    <col min="2561" max="2561" width="14.28515625" customWidth="1"/>
    <col min="2562" max="2563" width="28.5703125" customWidth="1"/>
    <col min="2564" max="2564" width="57.140625" customWidth="1"/>
    <col min="2565" max="2568" width="14.28515625" customWidth="1"/>
    <col min="2817" max="2817" width="14.28515625" customWidth="1"/>
    <col min="2818" max="2819" width="28.5703125" customWidth="1"/>
    <col min="2820" max="2820" width="57.140625" customWidth="1"/>
    <col min="2821" max="2824" width="14.28515625" customWidth="1"/>
    <col min="3073" max="3073" width="14.28515625" customWidth="1"/>
    <col min="3074" max="3075" width="28.5703125" customWidth="1"/>
    <col min="3076" max="3076" width="57.140625" customWidth="1"/>
    <col min="3077" max="3080" width="14.28515625" customWidth="1"/>
    <col min="3329" max="3329" width="14.28515625" customWidth="1"/>
    <col min="3330" max="3331" width="28.5703125" customWidth="1"/>
    <col min="3332" max="3332" width="57.140625" customWidth="1"/>
    <col min="3333" max="3336" width="14.28515625" customWidth="1"/>
    <col min="3585" max="3585" width="14.28515625" customWidth="1"/>
    <col min="3586" max="3587" width="28.5703125" customWidth="1"/>
    <col min="3588" max="3588" width="57.140625" customWidth="1"/>
    <col min="3589" max="3592" width="14.28515625" customWidth="1"/>
    <col min="3841" max="3841" width="14.28515625" customWidth="1"/>
    <col min="3842" max="3843" width="28.5703125" customWidth="1"/>
    <col min="3844" max="3844" width="57.140625" customWidth="1"/>
    <col min="3845" max="3848" width="14.28515625" customWidth="1"/>
    <col min="4097" max="4097" width="14.28515625" customWidth="1"/>
    <col min="4098" max="4099" width="28.5703125" customWidth="1"/>
    <col min="4100" max="4100" width="57.140625" customWidth="1"/>
    <col min="4101" max="4104" width="14.28515625" customWidth="1"/>
    <col min="4353" max="4353" width="14.28515625" customWidth="1"/>
    <col min="4354" max="4355" width="28.5703125" customWidth="1"/>
    <col min="4356" max="4356" width="57.140625" customWidth="1"/>
    <col min="4357" max="4360" width="14.28515625" customWidth="1"/>
    <col min="4609" max="4609" width="14.28515625" customWidth="1"/>
    <col min="4610" max="4611" width="28.5703125" customWidth="1"/>
    <col min="4612" max="4612" width="57.140625" customWidth="1"/>
    <col min="4613" max="4616" width="14.28515625" customWidth="1"/>
    <col min="4865" max="4865" width="14.28515625" customWidth="1"/>
    <col min="4866" max="4867" width="28.5703125" customWidth="1"/>
    <col min="4868" max="4868" width="57.140625" customWidth="1"/>
    <col min="4869" max="4872" width="14.28515625" customWidth="1"/>
    <col min="5121" max="5121" width="14.28515625" customWidth="1"/>
    <col min="5122" max="5123" width="28.5703125" customWidth="1"/>
    <col min="5124" max="5124" width="57.140625" customWidth="1"/>
    <col min="5125" max="5128" width="14.28515625" customWidth="1"/>
    <col min="5377" max="5377" width="14.28515625" customWidth="1"/>
    <col min="5378" max="5379" width="28.5703125" customWidth="1"/>
    <col min="5380" max="5380" width="57.140625" customWidth="1"/>
    <col min="5381" max="5384" width="14.28515625" customWidth="1"/>
    <col min="5633" max="5633" width="14.28515625" customWidth="1"/>
    <col min="5634" max="5635" width="28.5703125" customWidth="1"/>
    <col min="5636" max="5636" width="57.140625" customWidth="1"/>
    <col min="5637" max="5640" width="14.28515625" customWidth="1"/>
    <col min="5889" max="5889" width="14.28515625" customWidth="1"/>
    <col min="5890" max="5891" width="28.5703125" customWidth="1"/>
    <col min="5892" max="5892" width="57.140625" customWidth="1"/>
    <col min="5893" max="5896" width="14.28515625" customWidth="1"/>
    <col min="6145" max="6145" width="14.28515625" customWidth="1"/>
    <col min="6146" max="6147" width="28.5703125" customWidth="1"/>
    <col min="6148" max="6148" width="57.140625" customWidth="1"/>
    <col min="6149" max="6152" width="14.28515625" customWidth="1"/>
    <col min="6401" max="6401" width="14.28515625" customWidth="1"/>
    <col min="6402" max="6403" width="28.5703125" customWidth="1"/>
    <col min="6404" max="6404" width="57.140625" customWidth="1"/>
    <col min="6405" max="6408" width="14.28515625" customWidth="1"/>
    <col min="6657" max="6657" width="14.28515625" customWidth="1"/>
    <col min="6658" max="6659" width="28.5703125" customWidth="1"/>
    <col min="6660" max="6660" width="57.140625" customWidth="1"/>
    <col min="6661" max="6664" width="14.28515625" customWidth="1"/>
    <col min="6913" max="6913" width="14.28515625" customWidth="1"/>
    <col min="6914" max="6915" width="28.5703125" customWidth="1"/>
    <col min="6916" max="6916" width="57.140625" customWidth="1"/>
    <col min="6917" max="6920" width="14.28515625" customWidth="1"/>
    <col min="7169" max="7169" width="14.28515625" customWidth="1"/>
    <col min="7170" max="7171" width="28.5703125" customWidth="1"/>
    <col min="7172" max="7172" width="57.140625" customWidth="1"/>
    <col min="7173" max="7176" width="14.28515625" customWidth="1"/>
    <col min="7425" max="7425" width="14.28515625" customWidth="1"/>
    <col min="7426" max="7427" width="28.5703125" customWidth="1"/>
    <col min="7428" max="7428" width="57.140625" customWidth="1"/>
    <col min="7429" max="7432" width="14.28515625" customWidth="1"/>
    <col min="7681" max="7681" width="14.28515625" customWidth="1"/>
    <col min="7682" max="7683" width="28.5703125" customWidth="1"/>
    <col min="7684" max="7684" width="57.140625" customWidth="1"/>
    <col min="7685" max="7688" width="14.28515625" customWidth="1"/>
    <col min="7937" max="7937" width="14.28515625" customWidth="1"/>
    <col min="7938" max="7939" width="28.5703125" customWidth="1"/>
    <col min="7940" max="7940" width="57.140625" customWidth="1"/>
    <col min="7941" max="7944" width="14.28515625" customWidth="1"/>
    <col min="8193" max="8193" width="14.28515625" customWidth="1"/>
    <col min="8194" max="8195" width="28.5703125" customWidth="1"/>
    <col min="8196" max="8196" width="57.140625" customWidth="1"/>
    <col min="8197" max="8200" width="14.28515625" customWidth="1"/>
    <col min="8449" max="8449" width="14.28515625" customWidth="1"/>
    <col min="8450" max="8451" width="28.5703125" customWidth="1"/>
    <col min="8452" max="8452" width="57.140625" customWidth="1"/>
    <col min="8453" max="8456" width="14.28515625" customWidth="1"/>
    <col min="8705" max="8705" width="14.28515625" customWidth="1"/>
    <col min="8706" max="8707" width="28.5703125" customWidth="1"/>
    <col min="8708" max="8708" width="57.140625" customWidth="1"/>
    <col min="8709" max="8712" width="14.28515625" customWidth="1"/>
    <col min="8961" max="8961" width="14.28515625" customWidth="1"/>
    <col min="8962" max="8963" width="28.5703125" customWidth="1"/>
    <col min="8964" max="8964" width="57.140625" customWidth="1"/>
    <col min="8965" max="8968" width="14.28515625" customWidth="1"/>
    <col min="9217" max="9217" width="14.28515625" customWidth="1"/>
    <col min="9218" max="9219" width="28.5703125" customWidth="1"/>
    <col min="9220" max="9220" width="57.140625" customWidth="1"/>
    <col min="9221" max="9224" width="14.28515625" customWidth="1"/>
    <col min="9473" max="9473" width="14.28515625" customWidth="1"/>
    <col min="9474" max="9475" width="28.5703125" customWidth="1"/>
    <col min="9476" max="9476" width="57.140625" customWidth="1"/>
    <col min="9477" max="9480" width="14.28515625" customWidth="1"/>
    <col min="9729" max="9729" width="14.28515625" customWidth="1"/>
    <col min="9730" max="9731" width="28.5703125" customWidth="1"/>
    <col min="9732" max="9732" width="57.140625" customWidth="1"/>
    <col min="9733" max="9736" width="14.28515625" customWidth="1"/>
    <col min="9985" max="9985" width="14.28515625" customWidth="1"/>
    <col min="9986" max="9987" width="28.5703125" customWidth="1"/>
    <col min="9988" max="9988" width="57.140625" customWidth="1"/>
    <col min="9989" max="9992" width="14.28515625" customWidth="1"/>
    <col min="10241" max="10241" width="14.28515625" customWidth="1"/>
    <col min="10242" max="10243" width="28.5703125" customWidth="1"/>
    <col min="10244" max="10244" width="57.140625" customWidth="1"/>
    <col min="10245" max="10248" width="14.28515625" customWidth="1"/>
    <col min="10497" max="10497" width="14.28515625" customWidth="1"/>
    <col min="10498" max="10499" width="28.5703125" customWidth="1"/>
    <col min="10500" max="10500" width="57.140625" customWidth="1"/>
    <col min="10501" max="10504" width="14.28515625" customWidth="1"/>
    <col min="10753" max="10753" width="14.28515625" customWidth="1"/>
    <col min="10754" max="10755" width="28.5703125" customWidth="1"/>
    <col min="10756" max="10756" width="57.140625" customWidth="1"/>
    <col min="10757" max="10760" width="14.28515625" customWidth="1"/>
    <col min="11009" max="11009" width="14.28515625" customWidth="1"/>
    <col min="11010" max="11011" width="28.5703125" customWidth="1"/>
    <col min="11012" max="11012" width="57.140625" customWidth="1"/>
    <col min="11013" max="11016" width="14.28515625" customWidth="1"/>
    <col min="11265" max="11265" width="14.28515625" customWidth="1"/>
    <col min="11266" max="11267" width="28.5703125" customWidth="1"/>
    <col min="11268" max="11268" width="57.140625" customWidth="1"/>
    <col min="11269" max="11272" width="14.28515625" customWidth="1"/>
    <col min="11521" max="11521" width="14.28515625" customWidth="1"/>
    <col min="11522" max="11523" width="28.5703125" customWidth="1"/>
    <col min="11524" max="11524" width="57.140625" customWidth="1"/>
    <col min="11525" max="11528" width="14.28515625" customWidth="1"/>
    <col min="11777" max="11777" width="14.28515625" customWidth="1"/>
    <col min="11778" max="11779" width="28.5703125" customWidth="1"/>
    <col min="11780" max="11780" width="57.140625" customWidth="1"/>
    <col min="11781" max="11784" width="14.28515625" customWidth="1"/>
    <col min="12033" max="12033" width="14.28515625" customWidth="1"/>
    <col min="12034" max="12035" width="28.5703125" customWidth="1"/>
    <col min="12036" max="12036" width="57.140625" customWidth="1"/>
    <col min="12037" max="12040" width="14.28515625" customWidth="1"/>
    <col min="12289" max="12289" width="14.28515625" customWidth="1"/>
    <col min="12290" max="12291" width="28.5703125" customWidth="1"/>
    <col min="12292" max="12292" width="57.140625" customWidth="1"/>
    <col min="12293" max="12296" width="14.28515625" customWidth="1"/>
    <col min="12545" max="12545" width="14.28515625" customWidth="1"/>
    <col min="12546" max="12547" width="28.5703125" customWidth="1"/>
    <col min="12548" max="12548" width="57.140625" customWidth="1"/>
    <col min="12549" max="12552" width="14.28515625" customWidth="1"/>
    <col min="12801" max="12801" width="14.28515625" customWidth="1"/>
    <col min="12802" max="12803" width="28.5703125" customWidth="1"/>
    <col min="12804" max="12804" width="57.140625" customWidth="1"/>
    <col min="12805" max="12808" width="14.28515625" customWidth="1"/>
    <col min="13057" max="13057" width="14.28515625" customWidth="1"/>
    <col min="13058" max="13059" width="28.5703125" customWidth="1"/>
    <col min="13060" max="13060" width="57.140625" customWidth="1"/>
    <col min="13061" max="13064" width="14.28515625" customWidth="1"/>
    <col min="13313" max="13313" width="14.28515625" customWidth="1"/>
    <col min="13314" max="13315" width="28.5703125" customWidth="1"/>
    <col min="13316" max="13316" width="57.140625" customWidth="1"/>
    <col min="13317" max="13320" width="14.28515625" customWidth="1"/>
    <col min="13569" max="13569" width="14.28515625" customWidth="1"/>
    <col min="13570" max="13571" width="28.5703125" customWidth="1"/>
    <col min="13572" max="13572" width="57.140625" customWidth="1"/>
    <col min="13573" max="13576" width="14.28515625" customWidth="1"/>
    <col min="13825" max="13825" width="14.28515625" customWidth="1"/>
    <col min="13826" max="13827" width="28.5703125" customWidth="1"/>
    <col min="13828" max="13828" width="57.140625" customWidth="1"/>
    <col min="13829" max="13832" width="14.28515625" customWidth="1"/>
    <col min="14081" max="14081" width="14.28515625" customWidth="1"/>
    <col min="14082" max="14083" width="28.5703125" customWidth="1"/>
    <col min="14084" max="14084" width="57.140625" customWidth="1"/>
    <col min="14085" max="14088" width="14.28515625" customWidth="1"/>
    <col min="14337" max="14337" width="14.28515625" customWidth="1"/>
    <col min="14338" max="14339" width="28.5703125" customWidth="1"/>
    <col min="14340" max="14340" width="57.140625" customWidth="1"/>
    <col min="14341" max="14344" width="14.28515625" customWidth="1"/>
    <col min="14593" max="14593" width="14.28515625" customWidth="1"/>
    <col min="14594" max="14595" width="28.5703125" customWidth="1"/>
    <col min="14596" max="14596" width="57.140625" customWidth="1"/>
    <col min="14597" max="14600" width="14.28515625" customWidth="1"/>
    <col min="14849" max="14849" width="14.28515625" customWidth="1"/>
    <col min="14850" max="14851" width="28.5703125" customWidth="1"/>
    <col min="14852" max="14852" width="57.140625" customWidth="1"/>
    <col min="14853" max="14856" width="14.28515625" customWidth="1"/>
    <col min="15105" max="15105" width="14.28515625" customWidth="1"/>
    <col min="15106" max="15107" width="28.5703125" customWidth="1"/>
    <col min="15108" max="15108" width="57.140625" customWidth="1"/>
    <col min="15109" max="15112" width="14.28515625" customWidth="1"/>
    <col min="15361" max="15361" width="14.28515625" customWidth="1"/>
    <col min="15362" max="15363" width="28.5703125" customWidth="1"/>
    <col min="15364" max="15364" width="57.140625" customWidth="1"/>
    <col min="15365" max="15368" width="14.28515625" customWidth="1"/>
    <col min="15617" max="15617" width="14.28515625" customWidth="1"/>
    <col min="15618" max="15619" width="28.5703125" customWidth="1"/>
    <col min="15620" max="15620" width="57.140625" customWidth="1"/>
    <col min="15621" max="15624" width="14.28515625" customWidth="1"/>
    <col min="15873" max="15873" width="14.28515625" customWidth="1"/>
    <col min="15874" max="15875" width="28.5703125" customWidth="1"/>
    <col min="15876" max="15876" width="57.140625" customWidth="1"/>
    <col min="15877" max="15880" width="14.28515625" customWidth="1"/>
    <col min="16129" max="16129" width="14.28515625" customWidth="1"/>
    <col min="16130" max="16131" width="28.5703125" customWidth="1"/>
    <col min="16132" max="16132" width="57.140625" customWidth="1"/>
    <col min="16133" max="16136" width="14.28515625" customWidth="1"/>
  </cols>
  <sheetData>
    <row r="1" spans="1:8">
      <c r="A1" s="206" t="str">
        <f>zzk!A1</f>
        <v>Przebudowa ulicy Grunwaldzkiej</v>
      </c>
      <c r="B1" s="206"/>
      <c r="C1" s="206"/>
      <c r="D1" s="206"/>
      <c r="E1" s="206"/>
      <c r="F1" s="206"/>
      <c r="G1" s="206"/>
      <c r="H1" s="206"/>
    </row>
    <row r="2" spans="1:8">
      <c r="A2" s="204" t="str">
        <f>zzk!B10</f>
        <v>Nawadniania drzew</v>
      </c>
      <c r="B2" s="205"/>
      <c r="C2" s="205"/>
      <c r="D2" s="205"/>
      <c r="E2" s="205"/>
      <c r="F2" s="205"/>
      <c r="G2" s="205"/>
      <c r="H2" s="205"/>
    </row>
    <row r="3" spans="1:8" ht="90" customHeight="1">
      <c r="A3" s="58" t="s">
        <v>47</v>
      </c>
      <c r="B3" s="58" t="s">
        <v>48</v>
      </c>
      <c r="C3" s="58" t="s">
        <v>49</v>
      </c>
      <c r="D3" s="58" t="s">
        <v>50</v>
      </c>
      <c r="E3" s="58" t="s">
        <v>3</v>
      </c>
      <c r="F3" s="58" t="s">
        <v>51</v>
      </c>
      <c r="G3" s="58" t="s">
        <v>52</v>
      </c>
      <c r="H3" s="58" t="s">
        <v>53</v>
      </c>
    </row>
    <row r="4" spans="1:8" ht="30" customHeight="1">
      <c r="A4" s="58" t="s">
        <v>54</v>
      </c>
      <c r="B4" s="58" t="s">
        <v>55</v>
      </c>
      <c r="C4" s="58" t="s">
        <v>56</v>
      </c>
      <c r="D4" s="58" t="s">
        <v>57</v>
      </c>
      <c r="E4" s="58" t="s">
        <v>58</v>
      </c>
      <c r="F4" s="58" t="s">
        <v>59</v>
      </c>
      <c r="G4" s="58" t="s">
        <v>60</v>
      </c>
      <c r="H4" s="58" t="s">
        <v>61</v>
      </c>
    </row>
    <row r="5" spans="1:8">
      <c r="A5" s="59" t="s">
        <v>54</v>
      </c>
      <c r="B5" s="59"/>
      <c r="C5" s="59"/>
      <c r="D5" s="59" t="s">
        <v>637</v>
      </c>
      <c r="E5" s="59"/>
      <c r="F5" s="59"/>
      <c r="G5" s="59"/>
      <c r="H5" s="59"/>
    </row>
    <row r="6" spans="1:8" ht="15" customHeight="1">
      <c r="A6" s="59" t="s">
        <v>63</v>
      </c>
      <c r="B6" s="59"/>
      <c r="C6" s="59"/>
      <c r="D6" s="59" t="s">
        <v>638</v>
      </c>
      <c r="E6" s="59"/>
      <c r="F6" s="59"/>
      <c r="G6" s="59"/>
      <c r="H6" s="59"/>
    </row>
    <row r="7" spans="1:8" ht="30" customHeight="1">
      <c r="A7" s="60" t="s">
        <v>54</v>
      </c>
      <c r="B7" s="60" t="s">
        <v>639</v>
      </c>
      <c r="C7" s="60" t="s">
        <v>640</v>
      </c>
      <c r="D7" s="60" t="s">
        <v>641</v>
      </c>
      <c r="E7" s="60" t="s">
        <v>13</v>
      </c>
      <c r="F7" s="61">
        <v>0.63</v>
      </c>
      <c r="G7" s="61"/>
      <c r="H7" s="61">
        <f>ROUND(F7*G7,2)</f>
        <v>0</v>
      </c>
    </row>
    <row r="8" spans="1:8" ht="30" customHeight="1">
      <c r="A8" s="62"/>
      <c r="B8" s="62"/>
      <c r="C8" s="62"/>
      <c r="D8" s="62" t="s">
        <v>642</v>
      </c>
      <c r="E8" s="62"/>
      <c r="F8" s="62"/>
      <c r="G8" s="62"/>
      <c r="H8" s="62">
        <f>H7</f>
        <v>0</v>
      </c>
    </row>
    <row r="9" spans="1:8" ht="30" customHeight="1">
      <c r="A9" s="59" t="s">
        <v>72</v>
      </c>
      <c r="B9" s="59"/>
      <c r="C9" s="59"/>
      <c r="D9" s="59" t="s">
        <v>643</v>
      </c>
      <c r="E9" s="59"/>
      <c r="F9" s="59"/>
      <c r="G9" s="59"/>
      <c r="H9" s="59"/>
    </row>
    <row r="10" spans="1:8" ht="30" customHeight="1">
      <c r="A10" s="60" t="s">
        <v>55</v>
      </c>
      <c r="B10" s="60" t="s">
        <v>644</v>
      </c>
      <c r="C10" s="60" t="s">
        <v>645</v>
      </c>
      <c r="D10" s="60" t="s">
        <v>646</v>
      </c>
      <c r="E10" s="60" t="s">
        <v>80</v>
      </c>
      <c r="F10" s="61">
        <v>125.8</v>
      </c>
      <c r="G10" s="61"/>
      <c r="H10" s="61">
        <f t="shared" ref="H10:H21" si="0">ROUND(F10*G10,2)</f>
        <v>0</v>
      </c>
    </row>
    <row r="11" spans="1:8" ht="30" customHeight="1">
      <c r="A11" s="60" t="s">
        <v>56</v>
      </c>
      <c r="B11" s="60" t="s">
        <v>647</v>
      </c>
      <c r="C11" s="60" t="s">
        <v>645</v>
      </c>
      <c r="D11" s="60" t="s">
        <v>648</v>
      </c>
      <c r="E11" s="60" t="s">
        <v>123</v>
      </c>
      <c r="F11" s="61">
        <v>31.45</v>
      </c>
      <c r="G11" s="61"/>
      <c r="H11" s="61">
        <f t="shared" si="0"/>
        <v>0</v>
      </c>
    </row>
    <row r="12" spans="1:8" ht="30" customHeight="1">
      <c r="A12" s="60" t="s">
        <v>57</v>
      </c>
      <c r="B12" s="60" t="s">
        <v>649</v>
      </c>
      <c r="C12" s="60" t="s">
        <v>645</v>
      </c>
      <c r="D12" s="60" t="s">
        <v>650</v>
      </c>
      <c r="E12" s="60" t="s">
        <v>80</v>
      </c>
      <c r="F12" s="61">
        <v>94.35</v>
      </c>
      <c r="G12" s="61"/>
      <c r="H12" s="61">
        <f t="shared" si="0"/>
        <v>0</v>
      </c>
    </row>
    <row r="13" spans="1:8" ht="30" customHeight="1">
      <c r="A13" s="60" t="s">
        <v>58</v>
      </c>
      <c r="B13" s="60" t="s">
        <v>651</v>
      </c>
      <c r="C13" s="60" t="s">
        <v>645</v>
      </c>
      <c r="D13" s="60" t="s">
        <v>652</v>
      </c>
      <c r="E13" s="60" t="s">
        <v>11</v>
      </c>
      <c r="F13" s="61">
        <v>629</v>
      </c>
      <c r="G13" s="61"/>
      <c r="H13" s="61">
        <f t="shared" si="0"/>
        <v>0</v>
      </c>
    </row>
    <row r="14" spans="1:8" ht="30" customHeight="1">
      <c r="A14" s="60" t="s">
        <v>59</v>
      </c>
      <c r="B14" s="60" t="s">
        <v>653</v>
      </c>
      <c r="C14" s="60" t="s">
        <v>645</v>
      </c>
      <c r="D14" s="60" t="s">
        <v>654</v>
      </c>
      <c r="E14" s="60" t="s">
        <v>655</v>
      </c>
      <c r="F14" s="61">
        <v>97</v>
      </c>
      <c r="G14" s="61"/>
      <c r="H14" s="61">
        <f t="shared" si="0"/>
        <v>0</v>
      </c>
    </row>
    <row r="15" spans="1:8" ht="30" customHeight="1">
      <c r="A15" s="60" t="s">
        <v>60</v>
      </c>
      <c r="B15" s="60" t="s">
        <v>656</v>
      </c>
      <c r="C15" s="60" t="s">
        <v>645</v>
      </c>
      <c r="D15" s="60" t="s">
        <v>657</v>
      </c>
      <c r="E15" s="60" t="s">
        <v>655</v>
      </c>
      <c r="F15" s="61">
        <v>179</v>
      </c>
      <c r="G15" s="61"/>
      <c r="H15" s="61">
        <f t="shared" si="0"/>
        <v>0</v>
      </c>
    </row>
    <row r="16" spans="1:8" ht="30" customHeight="1">
      <c r="A16" s="60" t="s">
        <v>61</v>
      </c>
      <c r="B16" s="60" t="s">
        <v>658</v>
      </c>
      <c r="C16" s="60" t="s">
        <v>645</v>
      </c>
      <c r="D16" s="60" t="s">
        <v>659</v>
      </c>
      <c r="E16" s="60" t="s">
        <v>11</v>
      </c>
      <c r="F16" s="61">
        <v>10</v>
      </c>
      <c r="G16" s="61"/>
      <c r="H16" s="61">
        <f t="shared" si="0"/>
        <v>0</v>
      </c>
    </row>
    <row r="17" spans="1:8" ht="30" customHeight="1">
      <c r="A17" s="60" t="s">
        <v>95</v>
      </c>
      <c r="B17" s="60" t="s">
        <v>65</v>
      </c>
      <c r="C17" s="60" t="s">
        <v>38</v>
      </c>
      <c r="D17" s="60" t="s">
        <v>660</v>
      </c>
      <c r="E17" s="60" t="s">
        <v>68</v>
      </c>
      <c r="F17" s="61">
        <v>1</v>
      </c>
      <c r="G17" s="61"/>
      <c r="H17" s="61">
        <f t="shared" si="0"/>
        <v>0</v>
      </c>
    </row>
    <row r="18" spans="1:8" ht="30" customHeight="1">
      <c r="A18" s="60" t="s">
        <v>97</v>
      </c>
      <c r="B18" s="60" t="s">
        <v>661</v>
      </c>
      <c r="C18" s="60" t="s">
        <v>38</v>
      </c>
      <c r="D18" s="60" t="s">
        <v>662</v>
      </c>
      <c r="E18" s="60" t="s">
        <v>7</v>
      </c>
      <c r="F18" s="61">
        <v>1</v>
      </c>
      <c r="G18" s="61"/>
      <c r="H18" s="61">
        <f t="shared" si="0"/>
        <v>0</v>
      </c>
    </row>
    <row r="19" spans="1:8" ht="30" customHeight="1">
      <c r="A19" s="60" t="s">
        <v>102</v>
      </c>
      <c r="B19" s="60" t="s">
        <v>663</v>
      </c>
      <c r="C19" s="60" t="s">
        <v>38</v>
      </c>
      <c r="D19" s="60" t="s">
        <v>664</v>
      </c>
      <c r="E19" s="60" t="s">
        <v>7</v>
      </c>
      <c r="F19" s="61">
        <v>2</v>
      </c>
      <c r="G19" s="61"/>
      <c r="H19" s="61">
        <f t="shared" si="0"/>
        <v>0</v>
      </c>
    </row>
    <row r="20" spans="1:8" ht="80.099999999999994" customHeight="1">
      <c r="A20" s="60" t="s">
        <v>104</v>
      </c>
      <c r="B20" s="60" t="s">
        <v>665</v>
      </c>
      <c r="C20" s="60" t="s">
        <v>121</v>
      </c>
      <c r="D20" s="60" t="s">
        <v>666</v>
      </c>
      <c r="E20" s="60" t="s">
        <v>11</v>
      </c>
      <c r="F20" s="61">
        <v>20</v>
      </c>
      <c r="G20" s="61"/>
      <c r="H20" s="61">
        <f t="shared" si="0"/>
        <v>0</v>
      </c>
    </row>
    <row r="21" spans="1:8" ht="30" customHeight="1">
      <c r="A21" s="60" t="s">
        <v>109</v>
      </c>
      <c r="B21" s="60" t="s">
        <v>667</v>
      </c>
      <c r="C21" s="60" t="s">
        <v>121</v>
      </c>
      <c r="D21" s="60" t="s">
        <v>668</v>
      </c>
      <c r="E21" s="60" t="s">
        <v>7</v>
      </c>
      <c r="F21" s="61">
        <v>3</v>
      </c>
      <c r="G21" s="61"/>
      <c r="H21" s="61">
        <f t="shared" si="0"/>
        <v>0</v>
      </c>
    </row>
    <row r="22" spans="1:8" ht="30" customHeight="1">
      <c r="A22" s="62"/>
      <c r="B22" s="62"/>
      <c r="C22" s="62"/>
      <c r="D22" s="62" t="s">
        <v>669</v>
      </c>
      <c r="E22" s="62"/>
      <c r="F22" s="62"/>
      <c r="G22" s="62"/>
      <c r="H22" s="62">
        <f>SUM(H10:H21)</f>
        <v>0</v>
      </c>
    </row>
    <row r="23" spans="1:8">
      <c r="A23" s="59" t="s">
        <v>76</v>
      </c>
      <c r="B23" s="59"/>
      <c r="C23" s="59"/>
      <c r="D23" s="59" t="s">
        <v>670</v>
      </c>
      <c r="E23" s="59"/>
      <c r="F23" s="59"/>
      <c r="G23" s="59"/>
      <c r="H23" s="59"/>
    </row>
    <row r="24" spans="1:8" ht="33">
      <c r="A24" s="60" t="s">
        <v>115</v>
      </c>
      <c r="B24" s="60" t="s">
        <v>671</v>
      </c>
      <c r="C24" s="60" t="s">
        <v>38</v>
      </c>
      <c r="D24" s="60" t="s">
        <v>672</v>
      </c>
      <c r="E24" s="60" t="s">
        <v>11</v>
      </c>
      <c r="F24" s="61">
        <v>240</v>
      </c>
      <c r="G24" s="61"/>
      <c r="H24" s="61">
        <f>ROUND(F24*G24,2)</f>
        <v>0</v>
      </c>
    </row>
    <row r="25" spans="1:8" ht="33">
      <c r="A25" s="60" t="s">
        <v>119</v>
      </c>
      <c r="B25" s="60" t="s">
        <v>656</v>
      </c>
      <c r="C25" s="60" t="s">
        <v>645</v>
      </c>
      <c r="D25" s="60" t="s">
        <v>673</v>
      </c>
      <c r="E25" s="60" t="s">
        <v>655</v>
      </c>
      <c r="F25" s="61">
        <v>348</v>
      </c>
      <c r="G25" s="61"/>
      <c r="H25" s="61">
        <f>ROUND(F25*G25,2)</f>
        <v>0</v>
      </c>
    </row>
    <row r="26" spans="1:8" ht="49.5">
      <c r="A26" s="60" t="s">
        <v>124</v>
      </c>
      <c r="B26" s="60" t="s">
        <v>65</v>
      </c>
      <c r="C26" s="60" t="s">
        <v>38</v>
      </c>
      <c r="D26" s="60" t="s">
        <v>674</v>
      </c>
      <c r="E26" s="60" t="s">
        <v>12</v>
      </c>
      <c r="F26" s="61">
        <v>174</v>
      </c>
      <c r="G26" s="61"/>
      <c r="H26" s="61">
        <f>ROUND(F26*G26,2)</f>
        <v>0</v>
      </c>
    </row>
    <row r="27" spans="1:8">
      <c r="A27" s="62"/>
      <c r="B27" s="62"/>
      <c r="C27" s="62"/>
      <c r="D27" s="62" t="s">
        <v>675</v>
      </c>
      <c r="E27" s="62"/>
      <c r="F27" s="62"/>
      <c r="G27" s="62"/>
      <c r="H27" s="62">
        <f>SUM(H24:H26)</f>
        <v>0</v>
      </c>
    </row>
    <row r="28" spans="1:8">
      <c r="A28" s="59" t="s">
        <v>84</v>
      </c>
      <c r="B28" s="59"/>
      <c r="C28" s="59"/>
      <c r="D28" s="59" t="s">
        <v>676</v>
      </c>
      <c r="E28" s="59"/>
      <c r="F28" s="59"/>
      <c r="G28" s="59"/>
      <c r="H28" s="59"/>
    </row>
    <row r="29" spans="1:8" ht="33">
      <c r="A29" s="60" t="s">
        <v>130</v>
      </c>
      <c r="B29" s="60" t="s">
        <v>677</v>
      </c>
      <c r="C29" s="60" t="s">
        <v>645</v>
      </c>
      <c r="D29" s="60" t="s">
        <v>678</v>
      </c>
      <c r="E29" s="60" t="s">
        <v>7</v>
      </c>
      <c r="F29" s="61">
        <v>2</v>
      </c>
      <c r="G29" s="61"/>
      <c r="H29" s="61">
        <f>ROUND(F29*G29,2)</f>
        <v>0</v>
      </c>
    </row>
    <row r="30" spans="1:8" ht="16.5">
      <c r="A30" s="60" t="s">
        <v>134</v>
      </c>
      <c r="B30" s="60" t="s">
        <v>679</v>
      </c>
      <c r="C30" s="60" t="s">
        <v>645</v>
      </c>
      <c r="D30" s="60" t="s">
        <v>680</v>
      </c>
      <c r="E30" s="60" t="s">
        <v>7</v>
      </c>
      <c r="F30" s="61">
        <v>2</v>
      </c>
      <c r="G30" s="61"/>
      <c r="H30" s="61">
        <f>ROUND(F30*G30,2)</f>
        <v>0</v>
      </c>
    </row>
    <row r="31" spans="1:8" ht="33">
      <c r="A31" s="60" t="s">
        <v>137</v>
      </c>
      <c r="B31" s="60" t="s">
        <v>681</v>
      </c>
      <c r="C31" s="60" t="s">
        <v>645</v>
      </c>
      <c r="D31" s="60" t="s">
        <v>682</v>
      </c>
      <c r="E31" s="60" t="s">
        <v>7</v>
      </c>
      <c r="F31" s="61">
        <v>1</v>
      </c>
      <c r="G31" s="61"/>
      <c r="H31" s="61">
        <f>ROUND(F31*G31,2)</f>
        <v>0</v>
      </c>
    </row>
    <row r="32" spans="1:8" ht="33">
      <c r="A32" s="60" t="s">
        <v>140</v>
      </c>
      <c r="B32" s="60" t="s">
        <v>683</v>
      </c>
      <c r="C32" s="60" t="s">
        <v>645</v>
      </c>
      <c r="D32" s="60" t="s">
        <v>684</v>
      </c>
      <c r="E32" s="60" t="s">
        <v>7</v>
      </c>
      <c r="F32" s="61">
        <v>1</v>
      </c>
      <c r="G32" s="61"/>
      <c r="H32" s="61">
        <f>ROUND(F32*G32,2)</f>
        <v>0</v>
      </c>
    </row>
    <row r="33" spans="1:8" ht="33">
      <c r="A33" s="60" t="s">
        <v>143</v>
      </c>
      <c r="B33" s="60" t="s">
        <v>685</v>
      </c>
      <c r="C33" s="60" t="s">
        <v>645</v>
      </c>
      <c r="D33" s="60" t="s">
        <v>686</v>
      </c>
      <c r="E33" s="60" t="s">
        <v>11</v>
      </c>
      <c r="F33" s="61">
        <v>30</v>
      </c>
      <c r="G33" s="61"/>
      <c r="H33" s="61">
        <f>ROUND(F33*G33,2)</f>
        <v>0</v>
      </c>
    </row>
    <row r="34" spans="1:8">
      <c r="A34" s="62"/>
      <c r="B34" s="62"/>
      <c r="C34" s="62"/>
      <c r="D34" s="62" t="s">
        <v>687</v>
      </c>
      <c r="E34" s="62"/>
      <c r="F34" s="62"/>
      <c r="G34" s="62"/>
      <c r="H34" s="62">
        <f>SUM(H29:H33)</f>
        <v>0</v>
      </c>
    </row>
    <row r="35" spans="1:8">
      <c r="A35" s="62"/>
      <c r="B35" s="62"/>
      <c r="C35" s="62"/>
      <c r="D35" s="62" t="s">
        <v>688</v>
      </c>
      <c r="E35" s="62"/>
      <c r="F35" s="62"/>
      <c r="G35" s="62"/>
      <c r="H35" s="62">
        <f>H8+H22+H27+H34</f>
        <v>0</v>
      </c>
    </row>
    <row r="36" spans="1:8">
      <c r="A36" s="62"/>
      <c r="B36" s="62"/>
      <c r="C36" s="62"/>
      <c r="D36" s="62" t="s">
        <v>177</v>
      </c>
      <c r="E36" s="62"/>
      <c r="F36" s="62"/>
      <c r="G36" s="62"/>
      <c r="H36" s="62">
        <f>H35</f>
        <v>0</v>
      </c>
    </row>
  </sheetData>
  <mergeCells count="2">
    <mergeCell ref="A1:H1"/>
    <mergeCell ref="A2:H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4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view="pageBreakPreview" zoomScaleNormal="100" zoomScaleSheetLayoutView="100" workbookViewId="0">
      <pane ySplit="3" topLeftCell="A4" activePane="bottomLeft" state="frozenSplit"/>
      <selection activeCell="G26" sqref="G26"/>
      <selection pane="bottomLeft" activeCell="N11" sqref="N11"/>
    </sheetView>
  </sheetViews>
  <sheetFormatPr defaultRowHeight="15"/>
  <cols>
    <col min="1" max="1" width="14.28515625" customWidth="1"/>
    <col min="2" max="3" width="28.5703125" customWidth="1"/>
    <col min="4" max="4" width="57.140625" customWidth="1"/>
    <col min="5" max="8" width="14.28515625" customWidth="1"/>
    <col min="257" max="257" width="14.28515625" customWidth="1"/>
    <col min="258" max="259" width="28.5703125" customWidth="1"/>
    <col min="260" max="260" width="57.140625" customWidth="1"/>
    <col min="261" max="264" width="14.28515625" customWidth="1"/>
    <col min="513" max="513" width="14.28515625" customWidth="1"/>
    <col min="514" max="515" width="28.5703125" customWidth="1"/>
    <col min="516" max="516" width="57.140625" customWidth="1"/>
    <col min="517" max="520" width="14.28515625" customWidth="1"/>
    <col min="769" max="769" width="14.28515625" customWidth="1"/>
    <col min="770" max="771" width="28.5703125" customWidth="1"/>
    <col min="772" max="772" width="57.140625" customWidth="1"/>
    <col min="773" max="776" width="14.28515625" customWidth="1"/>
    <col min="1025" max="1025" width="14.28515625" customWidth="1"/>
    <col min="1026" max="1027" width="28.5703125" customWidth="1"/>
    <col min="1028" max="1028" width="57.140625" customWidth="1"/>
    <col min="1029" max="1032" width="14.28515625" customWidth="1"/>
    <col min="1281" max="1281" width="14.28515625" customWidth="1"/>
    <col min="1282" max="1283" width="28.5703125" customWidth="1"/>
    <col min="1284" max="1284" width="57.140625" customWidth="1"/>
    <col min="1285" max="1288" width="14.28515625" customWidth="1"/>
    <col min="1537" max="1537" width="14.28515625" customWidth="1"/>
    <col min="1538" max="1539" width="28.5703125" customWidth="1"/>
    <col min="1540" max="1540" width="57.140625" customWidth="1"/>
    <col min="1541" max="1544" width="14.28515625" customWidth="1"/>
    <col min="1793" max="1793" width="14.28515625" customWidth="1"/>
    <col min="1794" max="1795" width="28.5703125" customWidth="1"/>
    <col min="1796" max="1796" width="57.140625" customWidth="1"/>
    <col min="1797" max="1800" width="14.28515625" customWidth="1"/>
    <col min="2049" max="2049" width="14.28515625" customWidth="1"/>
    <col min="2050" max="2051" width="28.5703125" customWidth="1"/>
    <col min="2052" max="2052" width="57.140625" customWidth="1"/>
    <col min="2053" max="2056" width="14.28515625" customWidth="1"/>
    <col min="2305" max="2305" width="14.28515625" customWidth="1"/>
    <col min="2306" max="2307" width="28.5703125" customWidth="1"/>
    <col min="2308" max="2308" width="57.140625" customWidth="1"/>
    <col min="2309" max="2312" width="14.28515625" customWidth="1"/>
    <col min="2561" max="2561" width="14.28515625" customWidth="1"/>
    <col min="2562" max="2563" width="28.5703125" customWidth="1"/>
    <col min="2564" max="2564" width="57.140625" customWidth="1"/>
    <col min="2565" max="2568" width="14.28515625" customWidth="1"/>
    <col min="2817" max="2817" width="14.28515625" customWidth="1"/>
    <col min="2818" max="2819" width="28.5703125" customWidth="1"/>
    <col min="2820" max="2820" width="57.140625" customWidth="1"/>
    <col min="2821" max="2824" width="14.28515625" customWidth="1"/>
    <col min="3073" max="3073" width="14.28515625" customWidth="1"/>
    <col min="3074" max="3075" width="28.5703125" customWidth="1"/>
    <col min="3076" max="3076" width="57.140625" customWidth="1"/>
    <col min="3077" max="3080" width="14.28515625" customWidth="1"/>
    <col min="3329" max="3329" width="14.28515625" customWidth="1"/>
    <col min="3330" max="3331" width="28.5703125" customWidth="1"/>
    <col min="3332" max="3332" width="57.140625" customWidth="1"/>
    <col min="3333" max="3336" width="14.28515625" customWidth="1"/>
    <col min="3585" max="3585" width="14.28515625" customWidth="1"/>
    <col min="3586" max="3587" width="28.5703125" customWidth="1"/>
    <col min="3588" max="3588" width="57.140625" customWidth="1"/>
    <col min="3589" max="3592" width="14.28515625" customWidth="1"/>
    <col min="3841" max="3841" width="14.28515625" customWidth="1"/>
    <col min="3842" max="3843" width="28.5703125" customWidth="1"/>
    <col min="3844" max="3844" width="57.140625" customWidth="1"/>
    <col min="3845" max="3848" width="14.28515625" customWidth="1"/>
    <col min="4097" max="4097" width="14.28515625" customWidth="1"/>
    <col min="4098" max="4099" width="28.5703125" customWidth="1"/>
    <col min="4100" max="4100" width="57.140625" customWidth="1"/>
    <col min="4101" max="4104" width="14.28515625" customWidth="1"/>
    <col min="4353" max="4353" width="14.28515625" customWidth="1"/>
    <col min="4354" max="4355" width="28.5703125" customWidth="1"/>
    <col min="4356" max="4356" width="57.140625" customWidth="1"/>
    <col min="4357" max="4360" width="14.28515625" customWidth="1"/>
    <col min="4609" max="4609" width="14.28515625" customWidth="1"/>
    <col min="4610" max="4611" width="28.5703125" customWidth="1"/>
    <col min="4612" max="4612" width="57.140625" customWidth="1"/>
    <col min="4613" max="4616" width="14.28515625" customWidth="1"/>
    <col min="4865" max="4865" width="14.28515625" customWidth="1"/>
    <col min="4866" max="4867" width="28.5703125" customWidth="1"/>
    <col min="4868" max="4868" width="57.140625" customWidth="1"/>
    <col min="4869" max="4872" width="14.28515625" customWidth="1"/>
    <col min="5121" max="5121" width="14.28515625" customWidth="1"/>
    <col min="5122" max="5123" width="28.5703125" customWidth="1"/>
    <col min="5124" max="5124" width="57.140625" customWidth="1"/>
    <col min="5125" max="5128" width="14.28515625" customWidth="1"/>
    <col min="5377" max="5377" width="14.28515625" customWidth="1"/>
    <col min="5378" max="5379" width="28.5703125" customWidth="1"/>
    <col min="5380" max="5380" width="57.140625" customWidth="1"/>
    <col min="5381" max="5384" width="14.28515625" customWidth="1"/>
    <col min="5633" max="5633" width="14.28515625" customWidth="1"/>
    <col min="5634" max="5635" width="28.5703125" customWidth="1"/>
    <col min="5636" max="5636" width="57.140625" customWidth="1"/>
    <col min="5637" max="5640" width="14.28515625" customWidth="1"/>
    <col min="5889" max="5889" width="14.28515625" customWidth="1"/>
    <col min="5890" max="5891" width="28.5703125" customWidth="1"/>
    <col min="5892" max="5892" width="57.140625" customWidth="1"/>
    <col min="5893" max="5896" width="14.28515625" customWidth="1"/>
    <col min="6145" max="6145" width="14.28515625" customWidth="1"/>
    <col min="6146" max="6147" width="28.5703125" customWidth="1"/>
    <col min="6148" max="6148" width="57.140625" customWidth="1"/>
    <col min="6149" max="6152" width="14.28515625" customWidth="1"/>
    <col min="6401" max="6401" width="14.28515625" customWidth="1"/>
    <col min="6402" max="6403" width="28.5703125" customWidth="1"/>
    <col min="6404" max="6404" width="57.140625" customWidth="1"/>
    <col min="6405" max="6408" width="14.28515625" customWidth="1"/>
    <col min="6657" max="6657" width="14.28515625" customWidth="1"/>
    <col min="6658" max="6659" width="28.5703125" customWidth="1"/>
    <col min="6660" max="6660" width="57.140625" customWidth="1"/>
    <col min="6661" max="6664" width="14.28515625" customWidth="1"/>
    <col min="6913" max="6913" width="14.28515625" customWidth="1"/>
    <col min="6914" max="6915" width="28.5703125" customWidth="1"/>
    <col min="6916" max="6916" width="57.140625" customWidth="1"/>
    <col min="6917" max="6920" width="14.28515625" customWidth="1"/>
    <col min="7169" max="7169" width="14.28515625" customWidth="1"/>
    <col min="7170" max="7171" width="28.5703125" customWidth="1"/>
    <col min="7172" max="7172" width="57.140625" customWidth="1"/>
    <col min="7173" max="7176" width="14.28515625" customWidth="1"/>
    <col min="7425" max="7425" width="14.28515625" customWidth="1"/>
    <col min="7426" max="7427" width="28.5703125" customWidth="1"/>
    <col min="7428" max="7428" width="57.140625" customWidth="1"/>
    <col min="7429" max="7432" width="14.28515625" customWidth="1"/>
    <col min="7681" max="7681" width="14.28515625" customWidth="1"/>
    <col min="7682" max="7683" width="28.5703125" customWidth="1"/>
    <col min="7684" max="7684" width="57.140625" customWidth="1"/>
    <col min="7685" max="7688" width="14.28515625" customWidth="1"/>
    <col min="7937" max="7937" width="14.28515625" customWidth="1"/>
    <col min="7938" max="7939" width="28.5703125" customWidth="1"/>
    <col min="7940" max="7940" width="57.140625" customWidth="1"/>
    <col min="7941" max="7944" width="14.28515625" customWidth="1"/>
    <col min="8193" max="8193" width="14.28515625" customWidth="1"/>
    <col min="8194" max="8195" width="28.5703125" customWidth="1"/>
    <col min="8196" max="8196" width="57.140625" customWidth="1"/>
    <col min="8197" max="8200" width="14.28515625" customWidth="1"/>
    <col min="8449" max="8449" width="14.28515625" customWidth="1"/>
    <col min="8450" max="8451" width="28.5703125" customWidth="1"/>
    <col min="8452" max="8452" width="57.140625" customWidth="1"/>
    <col min="8453" max="8456" width="14.28515625" customWidth="1"/>
    <col min="8705" max="8705" width="14.28515625" customWidth="1"/>
    <col min="8706" max="8707" width="28.5703125" customWidth="1"/>
    <col min="8708" max="8708" width="57.140625" customWidth="1"/>
    <col min="8709" max="8712" width="14.28515625" customWidth="1"/>
    <col min="8961" max="8961" width="14.28515625" customWidth="1"/>
    <col min="8962" max="8963" width="28.5703125" customWidth="1"/>
    <col min="8964" max="8964" width="57.140625" customWidth="1"/>
    <col min="8965" max="8968" width="14.28515625" customWidth="1"/>
    <col min="9217" max="9217" width="14.28515625" customWidth="1"/>
    <col min="9218" max="9219" width="28.5703125" customWidth="1"/>
    <col min="9220" max="9220" width="57.140625" customWidth="1"/>
    <col min="9221" max="9224" width="14.28515625" customWidth="1"/>
    <col min="9473" max="9473" width="14.28515625" customWidth="1"/>
    <col min="9474" max="9475" width="28.5703125" customWidth="1"/>
    <col min="9476" max="9476" width="57.140625" customWidth="1"/>
    <col min="9477" max="9480" width="14.28515625" customWidth="1"/>
    <col min="9729" max="9729" width="14.28515625" customWidth="1"/>
    <col min="9730" max="9731" width="28.5703125" customWidth="1"/>
    <col min="9732" max="9732" width="57.140625" customWidth="1"/>
    <col min="9733" max="9736" width="14.28515625" customWidth="1"/>
    <col min="9985" max="9985" width="14.28515625" customWidth="1"/>
    <col min="9986" max="9987" width="28.5703125" customWidth="1"/>
    <col min="9988" max="9988" width="57.140625" customWidth="1"/>
    <col min="9989" max="9992" width="14.28515625" customWidth="1"/>
    <col min="10241" max="10241" width="14.28515625" customWidth="1"/>
    <col min="10242" max="10243" width="28.5703125" customWidth="1"/>
    <col min="10244" max="10244" width="57.140625" customWidth="1"/>
    <col min="10245" max="10248" width="14.28515625" customWidth="1"/>
    <col min="10497" max="10497" width="14.28515625" customWidth="1"/>
    <col min="10498" max="10499" width="28.5703125" customWidth="1"/>
    <col min="10500" max="10500" width="57.140625" customWidth="1"/>
    <col min="10501" max="10504" width="14.28515625" customWidth="1"/>
    <col min="10753" max="10753" width="14.28515625" customWidth="1"/>
    <col min="10754" max="10755" width="28.5703125" customWidth="1"/>
    <col min="10756" max="10756" width="57.140625" customWidth="1"/>
    <col min="10757" max="10760" width="14.28515625" customWidth="1"/>
    <col min="11009" max="11009" width="14.28515625" customWidth="1"/>
    <col min="11010" max="11011" width="28.5703125" customWidth="1"/>
    <col min="11012" max="11012" width="57.140625" customWidth="1"/>
    <col min="11013" max="11016" width="14.28515625" customWidth="1"/>
    <col min="11265" max="11265" width="14.28515625" customWidth="1"/>
    <col min="11266" max="11267" width="28.5703125" customWidth="1"/>
    <col min="11268" max="11268" width="57.140625" customWidth="1"/>
    <col min="11269" max="11272" width="14.28515625" customWidth="1"/>
    <col min="11521" max="11521" width="14.28515625" customWidth="1"/>
    <col min="11522" max="11523" width="28.5703125" customWidth="1"/>
    <col min="11524" max="11524" width="57.140625" customWidth="1"/>
    <col min="11525" max="11528" width="14.28515625" customWidth="1"/>
    <col min="11777" max="11777" width="14.28515625" customWidth="1"/>
    <col min="11778" max="11779" width="28.5703125" customWidth="1"/>
    <col min="11780" max="11780" width="57.140625" customWidth="1"/>
    <col min="11781" max="11784" width="14.28515625" customWidth="1"/>
    <col min="12033" max="12033" width="14.28515625" customWidth="1"/>
    <col min="12034" max="12035" width="28.5703125" customWidth="1"/>
    <col min="12036" max="12036" width="57.140625" customWidth="1"/>
    <col min="12037" max="12040" width="14.28515625" customWidth="1"/>
    <col min="12289" max="12289" width="14.28515625" customWidth="1"/>
    <col min="12290" max="12291" width="28.5703125" customWidth="1"/>
    <col min="12292" max="12292" width="57.140625" customWidth="1"/>
    <col min="12293" max="12296" width="14.28515625" customWidth="1"/>
    <col min="12545" max="12545" width="14.28515625" customWidth="1"/>
    <col min="12546" max="12547" width="28.5703125" customWidth="1"/>
    <col min="12548" max="12548" width="57.140625" customWidth="1"/>
    <col min="12549" max="12552" width="14.28515625" customWidth="1"/>
    <col min="12801" max="12801" width="14.28515625" customWidth="1"/>
    <col min="12802" max="12803" width="28.5703125" customWidth="1"/>
    <col min="12804" max="12804" width="57.140625" customWidth="1"/>
    <col min="12805" max="12808" width="14.28515625" customWidth="1"/>
    <col min="13057" max="13057" width="14.28515625" customWidth="1"/>
    <col min="13058" max="13059" width="28.5703125" customWidth="1"/>
    <col min="13060" max="13060" width="57.140625" customWidth="1"/>
    <col min="13061" max="13064" width="14.28515625" customWidth="1"/>
    <col min="13313" max="13313" width="14.28515625" customWidth="1"/>
    <col min="13314" max="13315" width="28.5703125" customWidth="1"/>
    <col min="13316" max="13316" width="57.140625" customWidth="1"/>
    <col min="13317" max="13320" width="14.28515625" customWidth="1"/>
    <col min="13569" max="13569" width="14.28515625" customWidth="1"/>
    <col min="13570" max="13571" width="28.5703125" customWidth="1"/>
    <col min="13572" max="13572" width="57.140625" customWidth="1"/>
    <col min="13573" max="13576" width="14.28515625" customWidth="1"/>
    <col min="13825" max="13825" width="14.28515625" customWidth="1"/>
    <col min="13826" max="13827" width="28.5703125" customWidth="1"/>
    <col min="13828" max="13828" width="57.140625" customWidth="1"/>
    <col min="13829" max="13832" width="14.28515625" customWidth="1"/>
    <col min="14081" max="14081" width="14.28515625" customWidth="1"/>
    <col min="14082" max="14083" width="28.5703125" customWidth="1"/>
    <col min="14084" max="14084" width="57.140625" customWidth="1"/>
    <col min="14085" max="14088" width="14.28515625" customWidth="1"/>
    <col min="14337" max="14337" width="14.28515625" customWidth="1"/>
    <col min="14338" max="14339" width="28.5703125" customWidth="1"/>
    <col min="14340" max="14340" width="57.140625" customWidth="1"/>
    <col min="14341" max="14344" width="14.28515625" customWidth="1"/>
    <col min="14593" max="14593" width="14.28515625" customWidth="1"/>
    <col min="14594" max="14595" width="28.5703125" customWidth="1"/>
    <col min="14596" max="14596" width="57.140625" customWidth="1"/>
    <col min="14597" max="14600" width="14.28515625" customWidth="1"/>
    <col min="14849" max="14849" width="14.28515625" customWidth="1"/>
    <col min="14850" max="14851" width="28.5703125" customWidth="1"/>
    <col min="14852" max="14852" width="57.140625" customWidth="1"/>
    <col min="14853" max="14856" width="14.28515625" customWidth="1"/>
    <col min="15105" max="15105" width="14.28515625" customWidth="1"/>
    <col min="15106" max="15107" width="28.5703125" customWidth="1"/>
    <col min="15108" max="15108" width="57.140625" customWidth="1"/>
    <col min="15109" max="15112" width="14.28515625" customWidth="1"/>
    <col min="15361" max="15361" width="14.28515625" customWidth="1"/>
    <col min="15362" max="15363" width="28.5703125" customWidth="1"/>
    <col min="15364" max="15364" width="57.140625" customWidth="1"/>
    <col min="15365" max="15368" width="14.28515625" customWidth="1"/>
    <col min="15617" max="15617" width="14.28515625" customWidth="1"/>
    <col min="15618" max="15619" width="28.5703125" customWidth="1"/>
    <col min="15620" max="15620" width="57.140625" customWidth="1"/>
    <col min="15621" max="15624" width="14.28515625" customWidth="1"/>
    <col min="15873" max="15873" width="14.28515625" customWidth="1"/>
    <col min="15874" max="15875" width="28.5703125" customWidth="1"/>
    <col min="15876" max="15876" width="57.140625" customWidth="1"/>
    <col min="15877" max="15880" width="14.28515625" customWidth="1"/>
    <col min="16129" max="16129" width="14.28515625" customWidth="1"/>
    <col min="16130" max="16131" width="28.5703125" customWidth="1"/>
    <col min="16132" max="16132" width="57.140625" customWidth="1"/>
    <col min="16133" max="16136" width="14.28515625" customWidth="1"/>
  </cols>
  <sheetData>
    <row r="1" spans="1:8">
      <c r="A1" s="206" t="str">
        <f>zzk!A1</f>
        <v>Przebudowa ulicy Grunwaldzkiej</v>
      </c>
      <c r="B1" s="206"/>
      <c r="C1" s="206"/>
      <c r="D1" s="206"/>
      <c r="E1" s="206"/>
      <c r="F1" s="206"/>
      <c r="G1" s="206"/>
      <c r="H1" s="206"/>
    </row>
    <row r="2" spans="1:8">
      <c r="A2" s="204" t="str">
        <f>zzk!B11</f>
        <v>Kanalizacja deszczowa</v>
      </c>
      <c r="B2" s="205"/>
      <c r="C2" s="205"/>
      <c r="D2" s="205"/>
      <c r="E2" s="205"/>
      <c r="F2" s="205"/>
      <c r="G2" s="205"/>
      <c r="H2" s="205"/>
    </row>
    <row r="3" spans="1:8">
      <c r="A3" s="58" t="s">
        <v>47</v>
      </c>
      <c r="B3" s="58" t="s">
        <v>48</v>
      </c>
      <c r="C3" s="58" t="s">
        <v>49</v>
      </c>
      <c r="D3" s="58" t="s">
        <v>50</v>
      </c>
      <c r="E3" s="58" t="s">
        <v>3</v>
      </c>
      <c r="F3" s="58" t="s">
        <v>51</v>
      </c>
      <c r="G3" s="58" t="s">
        <v>52</v>
      </c>
      <c r="H3" s="58" t="s">
        <v>53</v>
      </c>
    </row>
    <row r="4" spans="1:8">
      <c r="A4" s="58" t="s">
        <v>54</v>
      </c>
      <c r="B4" s="58" t="s">
        <v>55</v>
      </c>
      <c r="C4" s="58" t="s">
        <v>56</v>
      </c>
      <c r="D4" s="58" t="s">
        <v>57</v>
      </c>
      <c r="E4" s="58" t="s">
        <v>58</v>
      </c>
      <c r="F4" s="58" t="s">
        <v>59</v>
      </c>
      <c r="G4" s="58" t="s">
        <v>60</v>
      </c>
      <c r="H4" s="58" t="s">
        <v>61</v>
      </c>
    </row>
    <row r="5" spans="1:8" ht="28.5">
      <c r="A5" s="59" t="s">
        <v>54</v>
      </c>
      <c r="B5" s="59"/>
      <c r="C5" s="59"/>
      <c r="D5" s="59" t="s">
        <v>689</v>
      </c>
      <c r="E5" s="59"/>
      <c r="F5" s="59"/>
      <c r="G5" s="59"/>
      <c r="H5" s="59"/>
    </row>
    <row r="6" spans="1:8">
      <c r="A6" s="59" t="s">
        <v>63</v>
      </c>
      <c r="B6" s="59"/>
      <c r="C6" s="59"/>
      <c r="D6" s="59" t="s">
        <v>690</v>
      </c>
      <c r="E6" s="59"/>
      <c r="F6" s="59"/>
      <c r="G6" s="59"/>
      <c r="H6" s="59"/>
    </row>
    <row r="7" spans="1:8" ht="33">
      <c r="A7" s="60" t="s">
        <v>54</v>
      </c>
      <c r="B7" s="60" t="s">
        <v>639</v>
      </c>
      <c r="C7" s="60" t="s">
        <v>640</v>
      </c>
      <c r="D7" s="60" t="s">
        <v>641</v>
      </c>
      <c r="E7" s="60" t="s">
        <v>13</v>
      </c>
      <c r="F7" s="61">
        <v>0.49</v>
      </c>
      <c r="G7" s="61">
        <v>0</v>
      </c>
      <c r="H7" s="61">
        <f t="shared" ref="H7:H14" si="0">ROUND(F7*G7,2)</f>
        <v>0</v>
      </c>
    </row>
    <row r="8" spans="1:8" ht="66">
      <c r="A8" s="60" t="s">
        <v>55</v>
      </c>
      <c r="B8" s="60" t="s">
        <v>691</v>
      </c>
      <c r="C8" s="60" t="s">
        <v>14</v>
      </c>
      <c r="D8" s="60" t="s">
        <v>692</v>
      </c>
      <c r="E8" s="60" t="s">
        <v>12</v>
      </c>
      <c r="F8" s="61">
        <v>4</v>
      </c>
      <c r="G8" s="61">
        <v>0</v>
      </c>
      <c r="H8" s="61">
        <f t="shared" si="0"/>
        <v>0</v>
      </c>
    </row>
    <row r="9" spans="1:8" ht="66">
      <c r="A9" s="60" t="s">
        <v>56</v>
      </c>
      <c r="B9" s="60" t="s">
        <v>693</v>
      </c>
      <c r="C9" s="60" t="s">
        <v>14</v>
      </c>
      <c r="D9" s="60" t="s">
        <v>694</v>
      </c>
      <c r="E9" s="60" t="s">
        <v>12</v>
      </c>
      <c r="F9" s="61">
        <v>4</v>
      </c>
      <c r="G9" s="61">
        <v>0</v>
      </c>
      <c r="H9" s="61">
        <f t="shared" si="0"/>
        <v>0</v>
      </c>
    </row>
    <row r="10" spans="1:8" ht="33">
      <c r="A10" s="60" t="s">
        <v>57</v>
      </c>
      <c r="B10" s="60" t="s">
        <v>695</v>
      </c>
      <c r="C10" s="60" t="s">
        <v>14</v>
      </c>
      <c r="D10" s="60" t="s">
        <v>696</v>
      </c>
      <c r="E10" s="60" t="s">
        <v>12</v>
      </c>
      <c r="F10" s="61">
        <v>15</v>
      </c>
      <c r="G10" s="61">
        <v>0</v>
      </c>
      <c r="H10" s="61">
        <f t="shared" si="0"/>
        <v>0</v>
      </c>
    </row>
    <row r="11" spans="1:8" ht="66">
      <c r="A11" s="60" t="s">
        <v>58</v>
      </c>
      <c r="B11" s="60" t="s">
        <v>697</v>
      </c>
      <c r="C11" s="60" t="s">
        <v>14</v>
      </c>
      <c r="D11" s="60" t="s">
        <v>698</v>
      </c>
      <c r="E11" s="60" t="s">
        <v>11</v>
      </c>
      <c r="F11" s="61">
        <v>300</v>
      </c>
      <c r="G11" s="61">
        <v>0</v>
      </c>
      <c r="H11" s="61">
        <f t="shared" si="0"/>
        <v>0</v>
      </c>
    </row>
    <row r="12" spans="1:8" ht="66">
      <c r="A12" s="60" t="s">
        <v>59</v>
      </c>
      <c r="B12" s="60" t="s">
        <v>699</v>
      </c>
      <c r="C12" s="60" t="s">
        <v>14</v>
      </c>
      <c r="D12" s="60" t="s">
        <v>700</v>
      </c>
      <c r="E12" s="60" t="s">
        <v>11</v>
      </c>
      <c r="F12" s="61">
        <v>10</v>
      </c>
      <c r="G12" s="61">
        <v>0</v>
      </c>
      <c r="H12" s="61">
        <f t="shared" si="0"/>
        <v>0</v>
      </c>
    </row>
    <row r="13" spans="1:8" ht="66">
      <c r="A13" s="60" t="s">
        <v>60</v>
      </c>
      <c r="B13" s="60" t="s">
        <v>701</v>
      </c>
      <c r="C13" s="60" t="s">
        <v>14</v>
      </c>
      <c r="D13" s="60" t="s">
        <v>702</v>
      </c>
      <c r="E13" s="60" t="s">
        <v>11</v>
      </c>
      <c r="F13" s="61">
        <v>155</v>
      </c>
      <c r="G13" s="61">
        <v>0</v>
      </c>
      <c r="H13" s="61">
        <f t="shared" si="0"/>
        <v>0</v>
      </c>
    </row>
    <row r="14" spans="1:8" ht="49.5">
      <c r="A14" s="60" t="s">
        <v>61</v>
      </c>
      <c r="B14" s="60" t="s">
        <v>703</v>
      </c>
      <c r="C14" s="60" t="s">
        <v>14</v>
      </c>
      <c r="D14" s="60" t="s">
        <v>704</v>
      </c>
      <c r="E14" s="60" t="s">
        <v>11</v>
      </c>
      <c r="F14" s="61">
        <v>14.5</v>
      </c>
      <c r="G14" s="61">
        <v>0</v>
      </c>
      <c r="H14" s="61">
        <f t="shared" si="0"/>
        <v>0</v>
      </c>
    </row>
    <row r="15" spans="1:8">
      <c r="A15" s="62"/>
      <c r="B15" s="62"/>
      <c r="C15" s="62"/>
      <c r="D15" s="62" t="s">
        <v>705</v>
      </c>
      <c r="E15" s="62"/>
      <c r="F15" s="62"/>
      <c r="G15" s="62"/>
      <c r="H15" s="62">
        <f>SUM(H7:H14)</f>
        <v>0</v>
      </c>
    </row>
    <row r="16" spans="1:8">
      <c r="A16" s="59" t="s">
        <v>72</v>
      </c>
      <c r="B16" s="59"/>
      <c r="C16" s="59"/>
      <c r="D16" s="59" t="s">
        <v>706</v>
      </c>
      <c r="E16" s="59"/>
      <c r="F16" s="59"/>
      <c r="G16" s="59"/>
      <c r="H16" s="59"/>
    </row>
    <row r="17" spans="1:8" ht="82.5">
      <c r="A17" s="60" t="s">
        <v>95</v>
      </c>
      <c r="B17" s="60" t="s">
        <v>707</v>
      </c>
      <c r="C17" s="60" t="s">
        <v>708</v>
      </c>
      <c r="D17" s="60" t="s">
        <v>709</v>
      </c>
      <c r="E17" s="60" t="s">
        <v>11</v>
      </c>
      <c r="F17" s="61">
        <v>232</v>
      </c>
      <c r="G17" s="61">
        <v>0</v>
      </c>
      <c r="H17" s="61">
        <f>ROUND(F17*G17,2)</f>
        <v>0</v>
      </c>
    </row>
    <row r="18" spans="1:8" ht="49.5">
      <c r="A18" s="60" t="s">
        <v>97</v>
      </c>
      <c r="B18" s="60" t="s">
        <v>707</v>
      </c>
      <c r="C18" s="60" t="s">
        <v>708</v>
      </c>
      <c r="D18" s="60" t="s">
        <v>710</v>
      </c>
      <c r="E18" s="60" t="s">
        <v>68</v>
      </c>
      <c r="F18" s="61">
        <v>1</v>
      </c>
      <c r="G18" s="61">
        <v>0</v>
      </c>
      <c r="H18" s="61">
        <f>ROUND(F18*G18,2)</f>
        <v>0</v>
      </c>
    </row>
    <row r="19" spans="1:8" ht="49.5">
      <c r="A19" s="60" t="s">
        <v>102</v>
      </c>
      <c r="B19" s="60" t="s">
        <v>707</v>
      </c>
      <c r="C19" s="60" t="s">
        <v>708</v>
      </c>
      <c r="D19" s="60" t="s">
        <v>711</v>
      </c>
      <c r="E19" s="60" t="s">
        <v>68</v>
      </c>
      <c r="F19" s="61">
        <v>8</v>
      </c>
      <c r="G19" s="61">
        <v>0</v>
      </c>
      <c r="H19" s="61">
        <f>ROUND(F19*G19,2)</f>
        <v>0</v>
      </c>
    </row>
    <row r="20" spans="1:8" ht="28.5">
      <c r="A20" s="62"/>
      <c r="B20" s="62"/>
      <c r="C20" s="62"/>
      <c r="D20" s="62" t="s">
        <v>712</v>
      </c>
      <c r="E20" s="62"/>
      <c r="F20" s="62"/>
      <c r="G20" s="62"/>
      <c r="H20" s="62">
        <f>SUM(H17:H19)</f>
        <v>0</v>
      </c>
    </row>
    <row r="21" spans="1:8">
      <c r="A21" s="59" t="s">
        <v>76</v>
      </c>
      <c r="B21" s="59"/>
      <c r="C21" s="59"/>
      <c r="D21" s="59" t="s">
        <v>713</v>
      </c>
      <c r="E21" s="59"/>
      <c r="F21" s="59"/>
      <c r="G21" s="59"/>
      <c r="H21" s="59"/>
    </row>
    <row r="22" spans="1:8" ht="33">
      <c r="A22" s="60" t="s">
        <v>104</v>
      </c>
      <c r="B22" s="60" t="s">
        <v>714</v>
      </c>
      <c r="C22" s="60" t="s">
        <v>708</v>
      </c>
      <c r="D22" s="60" t="s">
        <v>715</v>
      </c>
      <c r="E22" s="60" t="s">
        <v>123</v>
      </c>
      <c r="F22" s="61">
        <v>288.88</v>
      </c>
      <c r="G22" s="61">
        <v>0</v>
      </c>
      <c r="H22" s="61">
        <f>ROUND(F22*G22,2)</f>
        <v>0</v>
      </c>
    </row>
    <row r="23" spans="1:8" ht="33">
      <c r="A23" s="60" t="s">
        <v>109</v>
      </c>
      <c r="B23" s="60" t="s">
        <v>716</v>
      </c>
      <c r="C23" s="60" t="s">
        <v>708</v>
      </c>
      <c r="D23" s="60" t="s">
        <v>717</v>
      </c>
      <c r="E23" s="60" t="s">
        <v>123</v>
      </c>
      <c r="F23" s="61">
        <v>288.88</v>
      </c>
      <c r="G23" s="61">
        <v>0</v>
      </c>
      <c r="H23" s="61">
        <f>ROUND(F23*G23,2)</f>
        <v>0</v>
      </c>
    </row>
    <row r="24" spans="1:8" ht="33">
      <c r="A24" s="60" t="s">
        <v>115</v>
      </c>
      <c r="B24" s="60" t="s">
        <v>718</v>
      </c>
      <c r="C24" s="60" t="s">
        <v>708</v>
      </c>
      <c r="D24" s="60" t="s">
        <v>719</v>
      </c>
      <c r="E24" s="60" t="s">
        <v>123</v>
      </c>
      <c r="F24" s="61">
        <v>288.88</v>
      </c>
      <c r="G24" s="61">
        <v>0</v>
      </c>
      <c r="H24" s="61">
        <f>ROUND(F24*G24,2)</f>
        <v>0</v>
      </c>
    </row>
    <row r="25" spans="1:8" ht="28.5">
      <c r="A25" s="62"/>
      <c r="B25" s="62"/>
      <c r="C25" s="62"/>
      <c r="D25" s="62" t="s">
        <v>720</v>
      </c>
      <c r="E25" s="62"/>
      <c r="F25" s="62"/>
      <c r="G25" s="62"/>
      <c r="H25" s="62">
        <f>SUM(H22:H24)</f>
        <v>0</v>
      </c>
    </row>
    <row r="26" spans="1:8">
      <c r="A26" s="59" t="s">
        <v>84</v>
      </c>
      <c r="B26" s="59"/>
      <c r="C26" s="59"/>
      <c r="D26" s="59" t="s">
        <v>721</v>
      </c>
      <c r="E26" s="59"/>
      <c r="F26" s="59"/>
      <c r="G26" s="59"/>
      <c r="H26" s="59"/>
    </row>
    <row r="27" spans="1:8" ht="16.5">
      <c r="A27" s="60" t="s">
        <v>119</v>
      </c>
      <c r="B27" s="60" t="s">
        <v>722</v>
      </c>
      <c r="C27" s="60" t="s">
        <v>708</v>
      </c>
      <c r="D27" s="60" t="s">
        <v>723</v>
      </c>
      <c r="E27" s="60" t="s">
        <v>80</v>
      </c>
      <c r="F27" s="61">
        <v>3.77</v>
      </c>
      <c r="G27" s="61">
        <v>0</v>
      </c>
      <c r="H27" s="61">
        <f t="shared" ref="H27:H33" si="1">ROUND(F27*G27,2)</f>
        <v>0</v>
      </c>
    </row>
    <row r="28" spans="1:8" ht="33">
      <c r="A28" s="60" t="s">
        <v>124</v>
      </c>
      <c r="B28" s="60" t="s">
        <v>714</v>
      </c>
      <c r="C28" s="60" t="s">
        <v>708</v>
      </c>
      <c r="D28" s="60" t="s">
        <v>715</v>
      </c>
      <c r="E28" s="60" t="s">
        <v>123</v>
      </c>
      <c r="F28" s="61">
        <v>37.68</v>
      </c>
      <c r="G28" s="61">
        <v>0</v>
      </c>
      <c r="H28" s="61">
        <f t="shared" si="1"/>
        <v>0</v>
      </c>
    </row>
    <row r="29" spans="1:8" ht="66">
      <c r="A29" s="60" t="s">
        <v>130</v>
      </c>
      <c r="B29" s="60" t="s">
        <v>724</v>
      </c>
      <c r="C29" s="60" t="s">
        <v>708</v>
      </c>
      <c r="D29" s="60" t="s">
        <v>1178</v>
      </c>
      <c r="E29" s="60" t="s">
        <v>7</v>
      </c>
      <c r="F29" s="61">
        <v>16</v>
      </c>
      <c r="G29" s="61">
        <v>0</v>
      </c>
      <c r="H29" s="61">
        <f t="shared" si="1"/>
        <v>0</v>
      </c>
    </row>
    <row r="30" spans="1:8" ht="33">
      <c r="A30" s="60" t="s">
        <v>134</v>
      </c>
      <c r="B30" s="60" t="s">
        <v>725</v>
      </c>
      <c r="C30" s="60" t="s">
        <v>708</v>
      </c>
      <c r="D30" s="60" t="s">
        <v>726</v>
      </c>
      <c r="E30" s="60" t="s">
        <v>7</v>
      </c>
      <c r="F30" s="61">
        <v>128</v>
      </c>
      <c r="G30" s="61">
        <v>0</v>
      </c>
      <c r="H30" s="61">
        <f t="shared" si="1"/>
        <v>0</v>
      </c>
    </row>
    <row r="31" spans="1:8" ht="33">
      <c r="A31" s="60" t="s">
        <v>137</v>
      </c>
      <c r="B31" s="60" t="s">
        <v>727</v>
      </c>
      <c r="C31" s="60" t="s">
        <v>708</v>
      </c>
      <c r="D31" s="60" t="s">
        <v>728</v>
      </c>
      <c r="E31" s="60" t="s">
        <v>123</v>
      </c>
      <c r="F31" s="61">
        <v>9.42</v>
      </c>
      <c r="G31" s="61">
        <v>0</v>
      </c>
      <c r="H31" s="61">
        <f t="shared" si="1"/>
        <v>0</v>
      </c>
    </row>
    <row r="32" spans="1:8" ht="33">
      <c r="A32" s="60" t="s">
        <v>140</v>
      </c>
      <c r="B32" s="60" t="s">
        <v>716</v>
      </c>
      <c r="C32" s="60" t="s">
        <v>708</v>
      </c>
      <c r="D32" s="60" t="s">
        <v>717</v>
      </c>
      <c r="E32" s="60" t="s">
        <v>123</v>
      </c>
      <c r="F32" s="61">
        <v>37.68</v>
      </c>
      <c r="G32" s="61">
        <v>0</v>
      </c>
      <c r="H32" s="61">
        <f t="shared" si="1"/>
        <v>0</v>
      </c>
    </row>
    <row r="33" spans="1:8" ht="33">
      <c r="A33" s="60" t="s">
        <v>143</v>
      </c>
      <c r="B33" s="60" t="s">
        <v>718</v>
      </c>
      <c r="C33" s="60" t="s">
        <v>708</v>
      </c>
      <c r="D33" s="60" t="s">
        <v>719</v>
      </c>
      <c r="E33" s="60" t="s">
        <v>123</v>
      </c>
      <c r="F33" s="61">
        <v>37.68</v>
      </c>
      <c r="G33" s="61">
        <v>0</v>
      </c>
      <c r="H33" s="61">
        <f t="shared" si="1"/>
        <v>0</v>
      </c>
    </row>
    <row r="34" spans="1:8">
      <c r="A34" s="62"/>
      <c r="B34" s="62"/>
      <c r="C34" s="62"/>
      <c r="D34" s="62" t="s">
        <v>729</v>
      </c>
      <c r="E34" s="62"/>
      <c r="F34" s="62"/>
      <c r="G34" s="62"/>
      <c r="H34" s="62">
        <f>SUM(H27:H33)</f>
        <v>0</v>
      </c>
    </row>
    <row r="35" spans="1:8">
      <c r="A35" s="59" t="s">
        <v>89</v>
      </c>
      <c r="B35" s="59"/>
      <c r="C35" s="59"/>
      <c r="D35" s="59" t="s">
        <v>730</v>
      </c>
      <c r="E35" s="59"/>
      <c r="F35" s="59"/>
      <c r="G35" s="59"/>
      <c r="H35" s="59"/>
    </row>
    <row r="36" spans="1:8" ht="82.5">
      <c r="A36" s="60" t="s">
        <v>146</v>
      </c>
      <c r="B36" s="60" t="s">
        <v>731</v>
      </c>
      <c r="C36" s="60" t="s">
        <v>708</v>
      </c>
      <c r="D36" s="60" t="s">
        <v>732</v>
      </c>
      <c r="E36" s="60" t="s">
        <v>80</v>
      </c>
      <c r="F36" s="61">
        <v>377.16</v>
      </c>
      <c r="G36" s="61">
        <v>0</v>
      </c>
      <c r="H36" s="61">
        <f>ROUND(F36*G36,2)</f>
        <v>0</v>
      </c>
    </row>
    <row r="37" spans="1:8" ht="49.5">
      <c r="A37" s="60" t="s">
        <v>149</v>
      </c>
      <c r="B37" s="60" t="s">
        <v>733</v>
      </c>
      <c r="C37" s="60" t="s">
        <v>708</v>
      </c>
      <c r="D37" s="60" t="s">
        <v>734</v>
      </c>
      <c r="E37" s="60" t="s">
        <v>80</v>
      </c>
      <c r="F37" s="61">
        <v>161.63999999999999</v>
      </c>
      <c r="G37" s="61">
        <v>0</v>
      </c>
      <c r="H37" s="61">
        <f>ROUND(F37*G37,2)</f>
        <v>0</v>
      </c>
    </row>
    <row r="38" spans="1:8" ht="33">
      <c r="A38" s="60" t="s">
        <v>152</v>
      </c>
      <c r="B38" s="60" t="s">
        <v>707</v>
      </c>
      <c r="C38" s="60" t="s">
        <v>708</v>
      </c>
      <c r="D38" s="60" t="s">
        <v>735</v>
      </c>
      <c r="E38" s="60" t="s">
        <v>12</v>
      </c>
      <c r="F38" s="61">
        <v>1</v>
      </c>
      <c r="G38" s="61">
        <v>0</v>
      </c>
      <c r="H38" s="61">
        <f>ROUND(F38*G38,2)</f>
        <v>0</v>
      </c>
    </row>
    <row r="39" spans="1:8">
      <c r="A39" s="62"/>
      <c r="B39" s="62"/>
      <c r="C39" s="62"/>
      <c r="D39" s="62" t="s">
        <v>736</v>
      </c>
      <c r="E39" s="62"/>
      <c r="F39" s="62"/>
      <c r="G39" s="62"/>
      <c r="H39" s="62">
        <f>SUM(H36:H38)</f>
        <v>0</v>
      </c>
    </row>
    <row r="40" spans="1:8">
      <c r="A40" s="59" t="s">
        <v>93</v>
      </c>
      <c r="B40" s="59"/>
      <c r="C40" s="59"/>
      <c r="D40" s="59" t="s">
        <v>737</v>
      </c>
      <c r="E40" s="59"/>
      <c r="F40" s="59"/>
      <c r="G40" s="59"/>
      <c r="H40" s="59"/>
    </row>
    <row r="41" spans="1:8" ht="49.5">
      <c r="A41" s="60" t="s">
        <v>155</v>
      </c>
      <c r="B41" s="60" t="s">
        <v>738</v>
      </c>
      <c r="C41" s="60" t="s">
        <v>708</v>
      </c>
      <c r="D41" s="60" t="s">
        <v>739</v>
      </c>
      <c r="E41" s="60" t="s">
        <v>123</v>
      </c>
      <c r="F41" s="61">
        <v>1458.86</v>
      </c>
      <c r="G41" s="61">
        <v>0</v>
      </c>
      <c r="H41" s="61">
        <f>ROUND(F41*G41,2)</f>
        <v>0</v>
      </c>
    </row>
    <row r="42" spans="1:8" ht="66">
      <c r="A42" s="60" t="s">
        <v>158</v>
      </c>
      <c r="B42" s="60" t="s">
        <v>740</v>
      </c>
      <c r="C42" s="60" t="s">
        <v>708</v>
      </c>
      <c r="D42" s="60" t="s">
        <v>741</v>
      </c>
      <c r="E42" s="60" t="s">
        <v>123</v>
      </c>
      <c r="F42" s="61">
        <v>507</v>
      </c>
      <c r="G42" s="61">
        <v>0</v>
      </c>
      <c r="H42" s="61">
        <f>ROUND(F42*G42,2)</f>
        <v>0</v>
      </c>
    </row>
    <row r="43" spans="1:8" ht="28.5">
      <c r="A43" s="62"/>
      <c r="B43" s="62"/>
      <c r="C43" s="62"/>
      <c r="D43" s="62" t="s">
        <v>742</v>
      </c>
      <c r="E43" s="62"/>
      <c r="F43" s="62"/>
      <c r="G43" s="62"/>
      <c r="H43" s="62">
        <f>SUM(H41:H42)</f>
        <v>0</v>
      </c>
    </row>
    <row r="44" spans="1:8">
      <c r="A44" s="59" t="s">
        <v>100</v>
      </c>
      <c r="B44" s="59"/>
      <c r="C44" s="59"/>
      <c r="D44" s="59" t="s">
        <v>743</v>
      </c>
      <c r="E44" s="59"/>
      <c r="F44" s="59"/>
      <c r="G44" s="59"/>
      <c r="H44" s="59"/>
    </row>
    <row r="45" spans="1:8" ht="33">
      <c r="A45" s="60" t="s">
        <v>161</v>
      </c>
      <c r="B45" s="60" t="s">
        <v>744</v>
      </c>
      <c r="C45" s="60" t="s">
        <v>708</v>
      </c>
      <c r="D45" s="60" t="s">
        <v>745</v>
      </c>
      <c r="E45" s="60" t="s">
        <v>123</v>
      </c>
      <c r="F45" s="61">
        <v>31.26</v>
      </c>
      <c r="G45" s="61">
        <v>0</v>
      </c>
      <c r="H45" s="61">
        <f>ROUND(F45*G45,2)</f>
        <v>0</v>
      </c>
    </row>
    <row r="46" spans="1:8">
      <c r="A46" s="62"/>
      <c r="B46" s="62"/>
      <c r="C46" s="62"/>
      <c r="D46" s="62" t="s">
        <v>746</v>
      </c>
      <c r="E46" s="62"/>
      <c r="F46" s="62"/>
      <c r="G46" s="62"/>
      <c r="H46" s="62">
        <f>H45</f>
        <v>0</v>
      </c>
    </row>
    <row r="47" spans="1:8">
      <c r="A47" s="59" t="s">
        <v>107</v>
      </c>
      <c r="B47" s="59"/>
      <c r="C47" s="59"/>
      <c r="D47" s="59" t="s">
        <v>747</v>
      </c>
      <c r="E47" s="59"/>
      <c r="F47" s="59"/>
      <c r="G47" s="59"/>
      <c r="H47" s="59"/>
    </row>
    <row r="48" spans="1:8" ht="33">
      <c r="A48" s="60" t="s">
        <v>167</v>
      </c>
      <c r="B48" s="60" t="s">
        <v>748</v>
      </c>
      <c r="C48" s="60" t="s">
        <v>708</v>
      </c>
      <c r="D48" s="60" t="s">
        <v>749</v>
      </c>
      <c r="E48" s="60" t="s">
        <v>11</v>
      </c>
      <c r="F48" s="61">
        <v>14.5</v>
      </c>
      <c r="G48" s="61">
        <v>0</v>
      </c>
      <c r="H48" s="61">
        <f>ROUND(F48*G48,2)</f>
        <v>0</v>
      </c>
    </row>
    <row r="49" spans="1:8" ht="33">
      <c r="A49" s="60" t="s">
        <v>170</v>
      </c>
      <c r="B49" s="60" t="s">
        <v>707</v>
      </c>
      <c r="C49" s="60" t="s">
        <v>708</v>
      </c>
      <c r="D49" s="60" t="s">
        <v>750</v>
      </c>
      <c r="E49" s="60" t="s">
        <v>751</v>
      </c>
      <c r="F49" s="61">
        <v>2</v>
      </c>
      <c r="G49" s="61">
        <v>0</v>
      </c>
      <c r="H49" s="61">
        <f>ROUND(F49*G49,2)</f>
        <v>0</v>
      </c>
    </row>
    <row r="50" spans="1:8">
      <c r="A50" s="62"/>
      <c r="B50" s="62"/>
      <c r="C50" s="62"/>
      <c r="D50" s="62" t="s">
        <v>752</v>
      </c>
      <c r="E50" s="62"/>
      <c r="F50" s="62"/>
      <c r="G50" s="62"/>
      <c r="H50" s="62">
        <f>SUM(H48:H49)</f>
        <v>0</v>
      </c>
    </row>
    <row r="51" spans="1:8">
      <c r="A51" s="59" t="s">
        <v>113</v>
      </c>
      <c r="B51" s="59"/>
      <c r="C51" s="59"/>
      <c r="D51" s="59" t="s">
        <v>753</v>
      </c>
      <c r="E51" s="59"/>
      <c r="F51" s="59"/>
      <c r="G51" s="59"/>
      <c r="H51" s="59"/>
    </row>
    <row r="52" spans="1:8" ht="33">
      <c r="A52" s="60" t="s">
        <v>172</v>
      </c>
      <c r="B52" s="60" t="s">
        <v>754</v>
      </c>
      <c r="C52" s="60" t="s">
        <v>708</v>
      </c>
      <c r="D52" s="60" t="s">
        <v>755</v>
      </c>
      <c r="E52" s="60" t="s">
        <v>11</v>
      </c>
      <c r="F52" s="61">
        <v>47</v>
      </c>
      <c r="G52" s="61">
        <v>0</v>
      </c>
      <c r="H52" s="61">
        <f>ROUND(F52*G52,2)</f>
        <v>0</v>
      </c>
    </row>
    <row r="53" spans="1:8" ht="49.5">
      <c r="A53" s="60" t="s">
        <v>213</v>
      </c>
      <c r="B53" s="60" t="s">
        <v>707</v>
      </c>
      <c r="C53" s="60" t="s">
        <v>708</v>
      </c>
      <c r="D53" s="60" t="s">
        <v>756</v>
      </c>
      <c r="E53" s="60" t="s">
        <v>7</v>
      </c>
      <c r="F53" s="61">
        <v>1</v>
      </c>
      <c r="G53" s="61">
        <v>0</v>
      </c>
      <c r="H53" s="61">
        <f>ROUND(F53*G53,2)</f>
        <v>0</v>
      </c>
    </row>
    <row r="54" spans="1:8" ht="33">
      <c r="A54" s="60" t="s">
        <v>214</v>
      </c>
      <c r="B54" s="60" t="s">
        <v>707</v>
      </c>
      <c r="C54" s="60" t="s">
        <v>708</v>
      </c>
      <c r="D54" s="60" t="s">
        <v>757</v>
      </c>
      <c r="E54" s="60" t="s">
        <v>751</v>
      </c>
      <c r="F54" s="61">
        <v>6</v>
      </c>
      <c r="G54" s="61">
        <v>0</v>
      </c>
      <c r="H54" s="61">
        <f>ROUND(F54*G54,2)</f>
        <v>0</v>
      </c>
    </row>
    <row r="55" spans="1:8">
      <c r="A55" s="62"/>
      <c r="B55" s="62"/>
      <c r="C55" s="62"/>
      <c r="D55" s="62" t="s">
        <v>758</v>
      </c>
      <c r="E55" s="62"/>
      <c r="F55" s="62"/>
      <c r="G55" s="62"/>
      <c r="H55" s="62">
        <f>SUM(H52:H54)</f>
        <v>0</v>
      </c>
    </row>
    <row r="56" spans="1:8">
      <c r="A56" s="59" t="s">
        <v>128</v>
      </c>
      <c r="B56" s="59"/>
      <c r="C56" s="59"/>
      <c r="D56" s="59" t="s">
        <v>759</v>
      </c>
      <c r="E56" s="59"/>
      <c r="F56" s="59"/>
      <c r="G56" s="59"/>
      <c r="H56" s="59"/>
    </row>
    <row r="57" spans="1:8" ht="33">
      <c r="A57" s="60" t="s">
        <v>217</v>
      </c>
      <c r="B57" s="60" t="s">
        <v>760</v>
      </c>
      <c r="C57" s="60" t="s">
        <v>708</v>
      </c>
      <c r="D57" s="60" t="s">
        <v>761</v>
      </c>
      <c r="E57" s="60" t="s">
        <v>11</v>
      </c>
      <c r="F57" s="61">
        <v>430</v>
      </c>
      <c r="G57" s="61">
        <v>0</v>
      </c>
      <c r="H57" s="61">
        <f>ROUND(F57*G57,2)</f>
        <v>0</v>
      </c>
    </row>
    <row r="58" spans="1:8" ht="49.5">
      <c r="A58" s="60" t="s">
        <v>220</v>
      </c>
      <c r="B58" s="60" t="s">
        <v>760</v>
      </c>
      <c r="C58" s="60" t="s">
        <v>708</v>
      </c>
      <c r="D58" s="60" t="s">
        <v>762</v>
      </c>
      <c r="E58" s="60" t="s">
        <v>11</v>
      </c>
      <c r="F58" s="61">
        <v>30</v>
      </c>
      <c r="G58" s="61">
        <v>0</v>
      </c>
      <c r="H58" s="61">
        <f>ROUND(F58*G58,2)</f>
        <v>0</v>
      </c>
    </row>
    <row r="59" spans="1:8" ht="49.5">
      <c r="A59" s="60" t="s">
        <v>225</v>
      </c>
      <c r="B59" s="60" t="s">
        <v>707</v>
      </c>
      <c r="C59" s="60" t="s">
        <v>708</v>
      </c>
      <c r="D59" s="60" t="s">
        <v>763</v>
      </c>
      <c r="E59" s="60" t="s">
        <v>7</v>
      </c>
      <c r="F59" s="61">
        <v>8</v>
      </c>
      <c r="G59" s="61">
        <v>0</v>
      </c>
      <c r="H59" s="61">
        <f>ROUND(F59*G59,2)</f>
        <v>0</v>
      </c>
    </row>
    <row r="60" spans="1:8" ht="33">
      <c r="A60" s="60" t="s">
        <v>226</v>
      </c>
      <c r="B60" s="60" t="s">
        <v>707</v>
      </c>
      <c r="C60" s="60" t="s">
        <v>708</v>
      </c>
      <c r="D60" s="60" t="s">
        <v>764</v>
      </c>
      <c r="E60" s="60" t="s">
        <v>751</v>
      </c>
      <c r="F60" s="61">
        <v>41</v>
      </c>
      <c r="G60" s="61">
        <v>0</v>
      </c>
      <c r="H60" s="61">
        <f>ROUND(F60*G60,2)</f>
        <v>0</v>
      </c>
    </row>
    <row r="61" spans="1:8" ht="82.5">
      <c r="A61" s="60" t="s">
        <v>227</v>
      </c>
      <c r="B61" s="60" t="s">
        <v>707</v>
      </c>
      <c r="C61" s="60" t="s">
        <v>708</v>
      </c>
      <c r="D61" s="60" t="s">
        <v>765</v>
      </c>
      <c r="E61" s="60" t="s">
        <v>68</v>
      </c>
      <c r="F61" s="61">
        <v>36</v>
      </c>
      <c r="G61" s="61">
        <v>0</v>
      </c>
      <c r="H61" s="61">
        <f>ROUND(F61*G61,2)</f>
        <v>0</v>
      </c>
    </row>
    <row r="62" spans="1:8">
      <c r="A62" s="62"/>
      <c r="B62" s="62"/>
      <c r="C62" s="62"/>
      <c r="D62" s="62" t="s">
        <v>766</v>
      </c>
      <c r="E62" s="62"/>
      <c r="F62" s="62"/>
      <c r="G62" s="62"/>
      <c r="H62" s="62">
        <f>SUM(H57:H61)</f>
        <v>0</v>
      </c>
    </row>
    <row r="63" spans="1:8" ht="42.75">
      <c r="A63" s="59" t="s">
        <v>132</v>
      </c>
      <c r="B63" s="59"/>
      <c r="C63" s="59"/>
      <c r="D63" s="59" t="s">
        <v>767</v>
      </c>
      <c r="E63" s="59"/>
      <c r="F63" s="59"/>
      <c r="G63" s="59"/>
      <c r="H63" s="59"/>
    </row>
    <row r="64" spans="1:8" ht="115.5">
      <c r="A64" s="60" t="s">
        <v>228</v>
      </c>
      <c r="B64" s="60" t="s">
        <v>768</v>
      </c>
      <c r="C64" s="60" t="s">
        <v>708</v>
      </c>
      <c r="D64" s="60" t="s">
        <v>1179</v>
      </c>
      <c r="E64" s="60" t="s">
        <v>7</v>
      </c>
      <c r="F64" s="61">
        <v>2</v>
      </c>
      <c r="G64" s="61">
        <v>0</v>
      </c>
      <c r="H64" s="61">
        <f>ROUND(F64*G64,2)</f>
        <v>0</v>
      </c>
    </row>
    <row r="65" spans="1:8" ht="42.75">
      <c r="A65" s="62"/>
      <c r="B65" s="62"/>
      <c r="C65" s="62"/>
      <c r="D65" s="62" t="s">
        <v>769</v>
      </c>
      <c r="E65" s="62"/>
      <c r="F65" s="62"/>
      <c r="G65" s="62"/>
      <c r="H65" s="62">
        <f>H64</f>
        <v>0</v>
      </c>
    </row>
    <row r="66" spans="1:8" ht="42.75">
      <c r="A66" s="59" t="s">
        <v>165</v>
      </c>
      <c r="B66" s="59"/>
      <c r="C66" s="59"/>
      <c r="D66" s="59" t="s">
        <v>770</v>
      </c>
      <c r="E66" s="59"/>
      <c r="F66" s="59"/>
      <c r="G66" s="59"/>
      <c r="H66" s="59"/>
    </row>
    <row r="67" spans="1:8" ht="82.5">
      <c r="A67" s="60" t="s">
        <v>232</v>
      </c>
      <c r="B67" s="60" t="s">
        <v>771</v>
      </c>
      <c r="C67" s="60" t="s">
        <v>708</v>
      </c>
      <c r="D67" s="60" t="s">
        <v>1180</v>
      </c>
      <c r="E67" s="60" t="s">
        <v>7</v>
      </c>
      <c r="F67" s="61">
        <v>9</v>
      </c>
      <c r="G67" s="61">
        <v>0</v>
      </c>
      <c r="H67" s="61">
        <f>ROUND(F67*G67,2)</f>
        <v>0</v>
      </c>
    </row>
    <row r="68" spans="1:8" ht="42.75">
      <c r="A68" s="62"/>
      <c r="B68" s="62"/>
      <c r="C68" s="62"/>
      <c r="D68" s="62" t="s">
        <v>772</v>
      </c>
      <c r="E68" s="62"/>
      <c r="F68" s="62"/>
      <c r="G68" s="62"/>
      <c r="H68" s="62">
        <f>H67</f>
        <v>0</v>
      </c>
    </row>
    <row r="69" spans="1:8" ht="99.75">
      <c r="A69" s="59" t="s">
        <v>773</v>
      </c>
      <c r="B69" s="59"/>
      <c r="C69" s="59"/>
      <c r="D69" s="59" t="s">
        <v>774</v>
      </c>
      <c r="E69" s="59"/>
      <c r="F69" s="59"/>
      <c r="G69" s="59"/>
      <c r="H69" s="59"/>
    </row>
    <row r="70" spans="1:8" ht="148.5">
      <c r="A70" s="60" t="s">
        <v>238</v>
      </c>
      <c r="B70" s="60" t="s">
        <v>775</v>
      </c>
      <c r="C70" s="60" t="s">
        <v>708</v>
      </c>
      <c r="D70" s="60" t="s">
        <v>1181</v>
      </c>
      <c r="E70" s="60" t="s">
        <v>776</v>
      </c>
      <c r="F70" s="61">
        <v>2</v>
      </c>
      <c r="G70" s="61">
        <v>0</v>
      </c>
      <c r="H70" s="61">
        <f>ROUND(F70*G70,2)</f>
        <v>0</v>
      </c>
    </row>
    <row r="71" spans="1:8" ht="99.75">
      <c r="A71" s="62"/>
      <c r="B71" s="62"/>
      <c r="C71" s="62"/>
      <c r="D71" s="62" t="s">
        <v>777</v>
      </c>
      <c r="E71" s="62"/>
      <c r="F71" s="62"/>
      <c r="G71" s="62"/>
      <c r="H71" s="62">
        <f>H70</f>
        <v>0</v>
      </c>
    </row>
    <row r="72" spans="1:8" ht="99.75">
      <c r="A72" s="59" t="s">
        <v>778</v>
      </c>
      <c r="B72" s="59"/>
      <c r="C72" s="59"/>
      <c r="D72" s="59" t="s">
        <v>779</v>
      </c>
      <c r="E72" s="59"/>
      <c r="F72" s="59"/>
      <c r="G72" s="59"/>
      <c r="H72" s="59"/>
    </row>
    <row r="73" spans="1:8" ht="148.5">
      <c r="A73" s="60" t="s">
        <v>244</v>
      </c>
      <c r="B73" s="60" t="s">
        <v>780</v>
      </c>
      <c r="C73" s="60" t="s">
        <v>708</v>
      </c>
      <c r="D73" s="60" t="s">
        <v>1182</v>
      </c>
      <c r="E73" s="60" t="s">
        <v>776</v>
      </c>
      <c r="F73" s="61">
        <v>2</v>
      </c>
      <c r="G73" s="61">
        <v>0</v>
      </c>
      <c r="H73" s="61">
        <f>ROUND(F73*G73,2)</f>
        <v>0</v>
      </c>
    </row>
    <row r="74" spans="1:8" ht="99.75">
      <c r="A74" s="62"/>
      <c r="B74" s="62"/>
      <c r="C74" s="62"/>
      <c r="D74" s="62" t="s">
        <v>781</v>
      </c>
      <c r="E74" s="62"/>
      <c r="F74" s="62"/>
      <c r="G74" s="62"/>
      <c r="H74" s="62">
        <f>H73</f>
        <v>0</v>
      </c>
    </row>
    <row r="75" spans="1:8" ht="71.25">
      <c r="A75" s="59" t="s">
        <v>782</v>
      </c>
      <c r="B75" s="59"/>
      <c r="C75" s="59"/>
      <c r="D75" s="59" t="s">
        <v>783</v>
      </c>
      <c r="E75" s="59"/>
      <c r="F75" s="59"/>
      <c r="G75" s="59"/>
      <c r="H75" s="59"/>
    </row>
    <row r="76" spans="1:8" ht="115.5">
      <c r="A76" s="60" t="s">
        <v>247</v>
      </c>
      <c r="B76" s="60" t="s">
        <v>780</v>
      </c>
      <c r="C76" s="60" t="s">
        <v>708</v>
      </c>
      <c r="D76" s="60" t="s">
        <v>1183</v>
      </c>
      <c r="E76" s="60" t="s">
        <v>776</v>
      </c>
      <c r="F76" s="61">
        <v>2</v>
      </c>
      <c r="G76" s="61">
        <v>0</v>
      </c>
      <c r="H76" s="61">
        <f>ROUND(F76*G76,2)</f>
        <v>0</v>
      </c>
    </row>
    <row r="77" spans="1:8" ht="33">
      <c r="A77" s="60" t="s">
        <v>248</v>
      </c>
      <c r="B77" s="60" t="s">
        <v>784</v>
      </c>
      <c r="C77" s="60" t="s">
        <v>708</v>
      </c>
      <c r="D77" s="60" t="s">
        <v>785</v>
      </c>
      <c r="E77" s="60" t="s">
        <v>80</v>
      </c>
      <c r="F77" s="61">
        <v>8.92</v>
      </c>
      <c r="G77" s="61">
        <v>0</v>
      </c>
      <c r="H77" s="61">
        <f>ROUND(F77*G77,2)</f>
        <v>0</v>
      </c>
    </row>
    <row r="78" spans="1:8" ht="71.25">
      <c r="A78" s="62"/>
      <c r="B78" s="62"/>
      <c r="C78" s="62"/>
      <c r="D78" s="62" t="s">
        <v>786</v>
      </c>
      <c r="E78" s="62"/>
      <c r="F78" s="62"/>
      <c r="G78" s="62"/>
      <c r="H78" s="62">
        <f>SUM(H76:H77)</f>
        <v>0</v>
      </c>
    </row>
    <row r="79" spans="1:8" ht="71.25">
      <c r="A79" s="59" t="s">
        <v>787</v>
      </c>
      <c r="B79" s="59"/>
      <c r="C79" s="59"/>
      <c r="D79" s="59" t="s">
        <v>1184</v>
      </c>
      <c r="E79" s="59"/>
      <c r="F79" s="59"/>
      <c r="G79" s="59"/>
      <c r="H79" s="59"/>
    </row>
    <row r="80" spans="1:8" ht="66">
      <c r="A80" s="60" t="s">
        <v>252</v>
      </c>
      <c r="B80" s="60" t="s">
        <v>788</v>
      </c>
      <c r="C80" s="60" t="s">
        <v>708</v>
      </c>
      <c r="D80" s="60" t="s">
        <v>789</v>
      </c>
      <c r="E80" s="60" t="s">
        <v>7</v>
      </c>
      <c r="F80" s="61">
        <v>22</v>
      </c>
      <c r="G80" s="61">
        <v>0</v>
      </c>
      <c r="H80" s="61">
        <f>ROUND(F80*G80,2)</f>
        <v>0</v>
      </c>
    </row>
    <row r="81" spans="1:8" ht="71.25">
      <c r="A81" s="62"/>
      <c r="B81" s="62"/>
      <c r="C81" s="62"/>
      <c r="D81" s="62" t="s">
        <v>1185</v>
      </c>
      <c r="E81" s="62"/>
      <c r="F81" s="62"/>
      <c r="G81" s="62"/>
      <c r="H81" s="62">
        <f>H80</f>
        <v>0</v>
      </c>
    </row>
    <row r="82" spans="1:8" ht="28.5">
      <c r="A82" s="59" t="s">
        <v>790</v>
      </c>
      <c r="B82" s="59"/>
      <c r="C82" s="59"/>
      <c r="D82" s="59" t="s">
        <v>791</v>
      </c>
      <c r="E82" s="59"/>
      <c r="F82" s="59"/>
      <c r="G82" s="59"/>
      <c r="H82" s="59"/>
    </row>
    <row r="83" spans="1:8" ht="66">
      <c r="A83" s="60" t="s">
        <v>255</v>
      </c>
      <c r="B83" s="60" t="s">
        <v>792</v>
      </c>
      <c r="C83" s="60" t="s">
        <v>708</v>
      </c>
      <c r="D83" s="60" t="s">
        <v>793</v>
      </c>
      <c r="E83" s="60" t="s">
        <v>12</v>
      </c>
      <c r="F83" s="61">
        <v>2</v>
      </c>
      <c r="G83" s="61">
        <v>0</v>
      </c>
      <c r="H83" s="61">
        <f>ROUND(F83*G83,2)</f>
        <v>0</v>
      </c>
    </row>
    <row r="84" spans="1:8" ht="42.75">
      <c r="A84" s="62"/>
      <c r="B84" s="62"/>
      <c r="C84" s="62"/>
      <c r="D84" s="62" t="s">
        <v>794</v>
      </c>
      <c r="E84" s="62"/>
      <c r="F84" s="62"/>
      <c r="G84" s="62"/>
      <c r="H84" s="62">
        <f>H83</f>
        <v>0</v>
      </c>
    </row>
    <row r="85" spans="1:8">
      <c r="A85" s="59" t="s">
        <v>795</v>
      </c>
      <c r="B85" s="59"/>
      <c r="C85" s="59"/>
      <c r="D85" s="59" t="s">
        <v>796</v>
      </c>
      <c r="E85" s="59"/>
      <c r="F85" s="59"/>
      <c r="G85" s="59"/>
      <c r="H85" s="59"/>
    </row>
    <row r="86" spans="1:8" ht="33">
      <c r="A86" s="60" t="s">
        <v>258</v>
      </c>
      <c r="B86" s="60" t="s">
        <v>797</v>
      </c>
      <c r="C86" s="60" t="s">
        <v>798</v>
      </c>
      <c r="D86" s="60" t="s">
        <v>799</v>
      </c>
      <c r="E86" s="60" t="s">
        <v>11</v>
      </c>
      <c r="F86" s="61">
        <v>14.5</v>
      </c>
      <c r="G86" s="61">
        <v>0</v>
      </c>
      <c r="H86" s="61">
        <f>ROUND(F86*G86,2)</f>
        <v>0</v>
      </c>
    </row>
    <row r="87" spans="1:8">
      <c r="A87" s="62"/>
      <c r="B87" s="62"/>
      <c r="C87" s="62"/>
      <c r="D87" s="62" t="s">
        <v>800</v>
      </c>
      <c r="E87" s="62"/>
      <c r="F87" s="62"/>
      <c r="G87" s="62"/>
      <c r="H87" s="62">
        <f>H86</f>
        <v>0</v>
      </c>
    </row>
    <row r="88" spans="1:8">
      <c r="A88" s="59" t="s">
        <v>801</v>
      </c>
      <c r="B88" s="59"/>
      <c r="C88" s="59"/>
      <c r="D88" s="59" t="s">
        <v>796</v>
      </c>
      <c r="E88" s="59"/>
      <c r="F88" s="59"/>
      <c r="G88" s="59"/>
      <c r="H88" s="59"/>
    </row>
    <row r="89" spans="1:8" ht="33">
      <c r="A89" s="60" t="s">
        <v>263</v>
      </c>
      <c r="B89" s="60" t="s">
        <v>802</v>
      </c>
      <c r="C89" s="60" t="s">
        <v>798</v>
      </c>
      <c r="D89" s="60" t="s">
        <v>803</v>
      </c>
      <c r="E89" s="60" t="s">
        <v>11</v>
      </c>
      <c r="F89" s="61">
        <v>47</v>
      </c>
      <c r="G89" s="61">
        <v>0</v>
      </c>
      <c r="H89" s="61">
        <f>ROUND(F89*G89,2)</f>
        <v>0</v>
      </c>
    </row>
    <row r="90" spans="1:8">
      <c r="A90" s="62"/>
      <c r="B90" s="62"/>
      <c r="C90" s="62"/>
      <c r="D90" s="62" t="s">
        <v>804</v>
      </c>
      <c r="E90" s="62"/>
      <c r="F90" s="62"/>
      <c r="G90" s="62"/>
      <c r="H90" s="62">
        <f>H89</f>
        <v>0</v>
      </c>
    </row>
    <row r="91" spans="1:8">
      <c r="A91" s="59" t="s">
        <v>805</v>
      </c>
      <c r="B91" s="59"/>
      <c r="C91" s="59"/>
      <c r="D91" s="59" t="s">
        <v>806</v>
      </c>
      <c r="E91" s="59"/>
      <c r="F91" s="59"/>
      <c r="G91" s="59"/>
      <c r="H91" s="59"/>
    </row>
    <row r="92" spans="1:8" ht="33">
      <c r="A92" s="60" t="s">
        <v>268</v>
      </c>
      <c r="B92" s="60" t="s">
        <v>807</v>
      </c>
      <c r="C92" s="60" t="s">
        <v>798</v>
      </c>
      <c r="D92" s="60" t="s">
        <v>808</v>
      </c>
      <c r="E92" s="60" t="s">
        <v>11</v>
      </c>
      <c r="F92" s="61">
        <v>430</v>
      </c>
      <c r="G92" s="61">
        <v>0</v>
      </c>
      <c r="H92" s="61">
        <f>ROUND(F92*G92,2)</f>
        <v>0</v>
      </c>
    </row>
    <row r="93" spans="1:8">
      <c r="A93" s="62"/>
      <c r="B93" s="62"/>
      <c r="C93" s="62"/>
      <c r="D93" s="62" t="s">
        <v>809</v>
      </c>
      <c r="E93" s="62"/>
      <c r="F93" s="62"/>
      <c r="G93" s="62"/>
      <c r="H93" s="62">
        <f>H92</f>
        <v>0</v>
      </c>
    </row>
    <row r="94" spans="1:8" ht="28.5">
      <c r="A94" s="59" t="s">
        <v>810</v>
      </c>
      <c r="B94" s="59"/>
      <c r="C94" s="59"/>
      <c r="D94" s="59" t="s">
        <v>811</v>
      </c>
      <c r="E94" s="59"/>
      <c r="F94" s="59"/>
      <c r="G94" s="59"/>
      <c r="H94" s="59"/>
    </row>
    <row r="95" spans="1:8" ht="33">
      <c r="A95" s="60" t="s">
        <v>271</v>
      </c>
      <c r="B95" s="60" t="s">
        <v>649</v>
      </c>
      <c r="C95" s="60" t="s">
        <v>798</v>
      </c>
      <c r="D95" s="60" t="s">
        <v>812</v>
      </c>
      <c r="E95" s="60" t="s">
        <v>80</v>
      </c>
      <c r="F95" s="61">
        <v>85.12</v>
      </c>
      <c r="G95" s="61">
        <v>0</v>
      </c>
      <c r="H95" s="61">
        <f>ROUND(F95*G95,2)</f>
        <v>0</v>
      </c>
    </row>
    <row r="96" spans="1:8" ht="28.5">
      <c r="A96" s="62"/>
      <c r="B96" s="62"/>
      <c r="C96" s="62"/>
      <c r="D96" s="62" t="s">
        <v>813</v>
      </c>
      <c r="E96" s="62"/>
      <c r="F96" s="62"/>
      <c r="G96" s="62"/>
      <c r="H96" s="62">
        <f>H95</f>
        <v>0</v>
      </c>
    </row>
    <row r="97" spans="1:8" ht="28.5">
      <c r="A97" s="59" t="s">
        <v>814</v>
      </c>
      <c r="B97" s="59"/>
      <c r="C97" s="59"/>
      <c r="D97" s="59" t="s">
        <v>815</v>
      </c>
      <c r="E97" s="59"/>
      <c r="F97" s="59"/>
      <c r="G97" s="59"/>
      <c r="H97" s="59"/>
    </row>
    <row r="98" spans="1:8" ht="33">
      <c r="A98" s="60" t="s">
        <v>276</v>
      </c>
      <c r="B98" s="60" t="s">
        <v>816</v>
      </c>
      <c r="C98" s="60" t="s">
        <v>798</v>
      </c>
      <c r="D98" s="60" t="s">
        <v>817</v>
      </c>
      <c r="E98" s="60" t="s">
        <v>80</v>
      </c>
      <c r="F98" s="61">
        <v>85.12</v>
      </c>
      <c r="G98" s="61">
        <v>0</v>
      </c>
      <c r="H98" s="61">
        <f>ROUND(F98*G98,2)</f>
        <v>0</v>
      </c>
    </row>
    <row r="99" spans="1:8" ht="33">
      <c r="A99" s="60" t="s">
        <v>277</v>
      </c>
      <c r="B99" s="60" t="s">
        <v>65</v>
      </c>
      <c r="C99" s="60" t="s">
        <v>818</v>
      </c>
      <c r="D99" s="60" t="s">
        <v>819</v>
      </c>
      <c r="E99" s="60" t="s">
        <v>80</v>
      </c>
      <c r="F99" s="61">
        <v>300.87</v>
      </c>
      <c r="G99" s="61">
        <v>0</v>
      </c>
      <c r="H99" s="61">
        <f>ROUND(F99*G99,2)</f>
        <v>0</v>
      </c>
    </row>
    <row r="100" spans="1:8" ht="28.5">
      <c r="A100" s="62"/>
      <c r="B100" s="62"/>
      <c r="C100" s="62"/>
      <c r="D100" s="62" t="s">
        <v>820</v>
      </c>
      <c r="E100" s="62"/>
      <c r="F100" s="62"/>
      <c r="G100" s="62"/>
      <c r="H100" s="62">
        <f>SUM(H98:H99)</f>
        <v>0</v>
      </c>
    </row>
    <row r="101" spans="1:8" ht="28.5">
      <c r="A101" s="62"/>
      <c r="B101" s="62"/>
      <c r="C101" s="62"/>
      <c r="D101" s="62" t="s">
        <v>821</v>
      </c>
      <c r="E101" s="62"/>
      <c r="F101" s="62"/>
      <c r="G101" s="62"/>
      <c r="H101" s="62">
        <f>H15+H20+H25+H34+H39+H43+H46+H50+H55+H62+H65+H68+H71+H74+H78+H81+H84+H87+H90+H93+H96+H100</f>
        <v>0</v>
      </c>
    </row>
    <row r="102" spans="1:8">
      <c r="A102" s="62"/>
      <c r="B102" s="62"/>
      <c r="C102" s="62"/>
      <c r="D102" s="62" t="s">
        <v>177</v>
      </c>
      <c r="E102" s="62"/>
      <c r="F102" s="62"/>
      <c r="G102" s="62"/>
      <c r="H102" s="62">
        <f>H101</f>
        <v>0</v>
      </c>
    </row>
  </sheetData>
  <mergeCells count="2">
    <mergeCell ref="A1:H1"/>
    <mergeCell ref="A2:H2"/>
  </mergeCells>
  <printOptions horizontalCentered="1"/>
  <pageMargins left="0.59055118110236227" right="0.59055118110236227" top="0.78740157480314965" bottom="0.78740157480314965" header="0.51181102362204722" footer="0.51181102362204722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25</vt:i4>
      </vt:variant>
    </vt:vector>
  </HeadingPairs>
  <TitlesOfParts>
    <vt:vector size="39" baseType="lpstr">
      <vt:lpstr>str_tyt</vt:lpstr>
      <vt:lpstr>zzk</vt:lpstr>
      <vt:lpstr>1.M.Arch</vt:lpstr>
      <vt:lpstr>2.Dr</vt:lpstr>
      <vt:lpstr>3Elekt</vt:lpstr>
      <vt:lpstr>4, KT</vt:lpstr>
      <vt:lpstr>5. Monit</vt:lpstr>
      <vt:lpstr>6. Nawadn</vt:lpstr>
      <vt:lpstr>7. KD</vt:lpstr>
      <vt:lpstr>8. KS</vt:lpstr>
      <vt:lpstr>9. Gaz</vt:lpstr>
      <vt:lpstr>10. Wod</vt:lpstr>
      <vt:lpstr>11. TEL</vt:lpstr>
      <vt:lpstr>kwota_slownie</vt:lpstr>
      <vt:lpstr>str_tyt!_Toc421942626</vt:lpstr>
      <vt:lpstr>'1.M.Arch'!Obszar_wydruku</vt:lpstr>
      <vt:lpstr>'11. TEL'!Obszar_wydruku</vt:lpstr>
      <vt:lpstr>'2.Dr'!Obszar_wydruku</vt:lpstr>
      <vt:lpstr>'3Elekt'!Obszar_wydruku</vt:lpstr>
      <vt:lpstr>'4, KT'!Obszar_wydruku</vt:lpstr>
      <vt:lpstr>'5. Monit'!Obszar_wydruku</vt:lpstr>
      <vt:lpstr>'6. Nawadn'!Obszar_wydruku</vt:lpstr>
      <vt:lpstr>'9. Gaz'!Obszar_wydruku</vt:lpstr>
      <vt:lpstr>str_tyt!Obszar_wydruku</vt:lpstr>
      <vt:lpstr>zzk!Obszar_wydruku</vt:lpstr>
      <vt:lpstr>'1.M.Arch'!Print_Area</vt:lpstr>
      <vt:lpstr>'3Elekt'!Print_Area</vt:lpstr>
      <vt:lpstr>'4, KT'!Print_Area</vt:lpstr>
      <vt:lpstr>'1.M.Arch'!Print_Titles</vt:lpstr>
      <vt:lpstr>'3Elekt'!Print_Titles</vt:lpstr>
      <vt:lpstr>'4, KT'!Print_Titles</vt:lpstr>
      <vt:lpstr>'3Elekt'!Print_Titles_0</vt:lpstr>
      <vt:lpstr>'4, KT'!Print_Titles_0</vt:lpstr>
      <vt:lpstr>'11. TEL'!Tytuły_wydruku</vt:lpstr>
      <vt:lpstr>'3Elekt'!Tytuły_wydruku</vt:lpstr>
      <vt:lpstr>'4, KT'!Tytuły_wydruku</vt:lpstr>
      <vt:lpstr>'5. Monit'!Tytuły_wydruku</vt:lpstr>
      <vt:lpstr>'6. Nawadn'!Tytuły_wydruku</vt:lpstr>
      <vt:lpstr>'9. Gaz'!Tytuły_wydruku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Brzeziok</dc:creator>
  <cp:lastModifiedBy>Krystyna Koczot</cp:lastModifiedBy>
  <cp:lastPrinted>2022-06-21T07:25:30Z</cp:lastPrinted>
  <dcterms:created xsi:type="dcterms:W3CDTF">2020-10-27T06:19:23Z</dcterms:created>
  <dcterms:modified xsi:type="dcterms:W3CDTF">2023-02-03T13:50:52Z</dcterms:modified>
</cp:coreProperties>
</file>